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codeName="ThisWorkbook" defaultThemeVersion="124226"/>
  <mc:AlternateContent xmlns:mc="http://schemas.openxmlformats.org/markup-compatibility/2006">
    <mc:Choice Requires="x15">
      <x15ac:absPath xmlns:x15ac="http://schemas.microsoft.com/office/spreadsheetml/2010/11/ac" url="I:\Directie\Website\Documenten\Downloads\"/>
    </mc:Choice>
  </mc:AlternateContent>
  <xr:revisionPtr revIDLastSave="0" documentId="10_ncr:100000_{9BC66CFE-3FEB-4392-80B2-9F8EF53BDEB1}" xr6:coauthVersionLast="31" xr6:coauthVersionMax="31" xr10:uidLastSave="{00000000-0000-0000-0000-000000000000}"/>
  <bookViews>
    <workbookView xWindow="1290" yWindow="1845" windowWidth="15195" windowHeight="8700" activeTab="1" xr2:uid="{00000000-000D-0000-FFFF-FFFF00000000}"/>
  </bookViews>
  <sheets>
    <sheet name="Import" sheetId="3" r:id="rId1"/>
    <sheet name="Kasblad" sheetId="2" r:id="rId2"/>
    <sheet name="Rekeningschema" sheetId="5" r:id="rId3"/>
    <sheet name="Toelichting" sheetId="4" r:id="rId4"/>
  </sheets>
  <definedNames>
    <definedName name="_xlnm.Print_Area" localSheetId="1">Kasblad!$A$1:$L$144</definedName>
  </definedNames>
  <calcPr calcId="179017"/>
</workbook>
</file>

<file path=xl/calcChain.xml><?xml version="1.0" encoding="utf-8"?>
<calcChain xmlns="http://schemas.openxmlformats.org/spreadsheetml/2006/main">
  <c r="O12" i="2" l="1"/>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6" i="2"/>
  <c r="O137" i="2"/>
  <c r="O138" i="2"/>
  <c r="O139" i="2"/>
  <c r="O140"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6" i="2"/>
  <c r="K137" i="2"/>
  <c r="K138" i="2"/>
  <c r="K139" i="2"/>
  <c r="K140" i="2"/>
  <c r="K11" i="2"/>
  <c r="P11" i="2" l="1"/>
  <c r="O11" i="2" s="1"/>
  <c r="M12" i="2"/>
  <c r="N12" i="2"/>
  <c r="M13" i="2"/>
  <c r="N13" i="2"/>
  <c r="Q13" i="2" s="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P10" i="2"/>
  <c r="M10" i="2"/>
  <c r="M11" i="2"/>
  <c r="R11" i="2"/>
  <c r="P12" i="2"/>
  <c r="Q12" i="2"/>
  <c r="R12" i="2"/>
  <c r="S12" i="2"/>
  <c r="P13" i="2"/>
  <c r="R13" i="2"/>
  <c r="S13" i="2"/>
  <c r="M14" i="2"/>
  <c r="N14" i="2"/>
  <c r="Q14" i="2" s="1"/>
  <c r="P14" i="2"/>
  <c r="R14" i="2"/>
  <c r="S14" i="2"/>
  <c r="M15" i="2"/>
  <c r="N15" i="2"/>
  <c r="Q15" i="2" s="1"/>
  <c r="P15" i="2"/>
  <c r="R15" i="2"/>
  <c r="S15" i="2"/>
  <c r="M16" i="2"/>
  <c r="N16" i="2"/>
  <c r="Q16" i="2" s="1"/>
  <c r="P16" i="2"/>
  <c r="R16" i="2"/>
  <c r="S16" i="2"/>
  <c r="M17" i="2"/>
  <c r="N17" i="2"/>
  <c r="P17" i="2"/>
  <c r="Q17" i="2"/>
  <c r="R17" i="2"/>
  <c r="S17" i="2"/>
  <c r="M18" i="2"/>
  <c r="N18" i="2"/>
  <c r="P18" i="2"/>
  <c r="Q18" i="2"/>
  <c r="R18" i="2"/>
  <c r="S18" i="2"/>
  <c r="M19" i="2"/>
  <c r="N19" i="2"/>
  <c r="Q19" i="2" s="1"/>
  <c r="P19" i="2"/>
  <c r="R19" i="2"/>
  <c r="S19" i="2"/>
  <c r="M20" i="2"/>
  <c r="N20" i="2"/>
  <c r="Q20" i="2" s="1"/>
  <c r="P20" i="2"/>
  <c r="R20" i="2"/>
  <c r="S20" i="2"/>
  <c r="M21" i="2"/>
  <c r="N21" i="2"/>
  <c r="P21" i="2"/>
  <c r="Q21" i="2"/>
  <c r="R21" i="2"/>
  <c r="S21" i="2"/>
  <c r="M22" i="2"/>
  <c r="N22" i="2"/>
  <c r="Q22" i="2" s="1"/>
  <c r="P22" i="2"/>
  <c r="R22" i="2"/>
  <c r="S22" i="2"/>
  <c r="M23" i="2"/>
  <c r="N23" i="2"/>
  <c r="Q23" i="2"/>
  <c r="P23" i="2"/>
  <c r="R23" i="2"/>
  <c r="S23" i="2"/>
  <c r="M24" i="2"/>
  <c r="N24" i="2"/>
  <c r="Q24" i="2" s="1"/>
  <c r="P24" i="2"/>
  <c r="R24" i="2"/>
  <c r="S24" i="2"/>
  <c r="M25" i="2"/>
  <c r="N25" i="2"/>
  <c r="Q25" i="2" s="1"/>
  <c r="P25" i="2"/>
  <c r="R25" i="2"/>
  <c r="S25" i="2"/>
  <c r="M26" i="2"/>
  <c r="N26" i="2"/>
  <c r="Q26" i="2" s="1"/>
  <c r="P26" i="2"/>
  <c r="R26" i="2"/>
  <c r="S26" i="2"/>
  <c r="M27" i="2"/>
  <c r="N27" i="2"/>
  <c r="P27" i="2"/>
  <c r="Q27" i="2"/>
  <c r="R27" i="2"/>
  <c r="S27" i="2"/>
  <c r="M28" i="2"/>
  <c r="N28" i="2"/>
  <c r="Q28" i="2" s="1"/>
  <c r="P28" i="2"/>
  <c r="R28" i="2"/>
  <c r="S28" i="2"/>
  <c r="M29" i="2"/>
  <c r="N29" i="2"/>
  <c r="P29" i="2"/>
  <c r="Q29" i="2"/>
  <c r="R29" i="2"/>
  <c r="S29" i="2"/>
  <c r="M30" i="2"/>
  <c r="N30" i="2"/>
  <c r="Q30" i="2" s="1"/>
  <c r="P30" i="2"/>
  <c r="R30" i="2"/>
  <c r="S30" i="2"/>
  <c r="M31" i="2"/>
  <c r="N31" i="2"/>
  <c r="Q31" i="2"/>
  <c r="P31" i="2"/>
  <c r="R31" i="2"/>
  <c r="S31" i="2"/>
  <c r="M32" i="2"/>
  <c r="N32" i="2"/>
  <c r="P32" i="2"/>
  <c r="Q32" i="2"/>
  <c r="R32" i="2"/>
  <c r="S32" i="2"/>
  <c r="M33" i="2"/>
  <c r="N33" i="2"/>
  <c r="Q33" i="2"/>
  <c r="P33" i="2"/>
  <c r="R33" i="2"/>
  <c r="S33" i="2"/>
  <c r="M34" i="2"/>
  <c r="N34" i="2"/>
  <c r="Q34" i="2" s="1"/>
  <c r="P34" i="2"/>
  <c r="R34" i="2"/>
  <c r="S34" i="2"/>
  <c r="M35" i="2"/>
  <c r="N35" i="2"/>
  <c r="Q35" i="2"/>
  <c r="P35" i="2"/>
  <c r="R35" i="2"/>
  <c r="S35" i="2"/>
  <c r="M36" i="2"/>
  <c r="N36" i="2"/>
  <c r="Q36" i="2"/>
  <c r="P36" i="2"/>
  <c r="R36" i="2"/>
  <c r="S36" i="2"/>
  <c r="M37" i="2"/>
  <c r="N37" i="2"/>
  <c r="Q37" i="2" s="1"/>
  <c r="P37" i="2"/>
  <c r="R37" i="2"/>
  <c r="S37" i="2"/>
  <c r="M38" i="2"/>
  <c r="N38" i="2"/>
  <c r="Q38" i="2"/>
  <c r="P38" i="2"/>
  <c r="R38" i="2"/>
  <c r="S38" i="2"/>
  <c r="M39" i="2"/>
  <c r="N39" i="2"/>
  <c r="P39" i="2"/>
  <c r="Q39" i="2"/>
  <c r="R39" i="2"/>
  <c r="S39" i="2"/>
  <c r="M40" i="2"/>
  <c r="N40" i="2"/>
  <c r="P40" i="2"/>
  <c r="Q40" i="2"/>
  <c r="R40" i="2"/>
  <c r="S40" i="2"/>
  <c r="M41" i="2"/>
  <c r="N41" i="2"/>
  <c r="Q41" i="2"/>
  <c r="P41" i="2"/>
  <c r="R41" i="2"/>
  <c r="S41" i="2"/>
  <c r="M42" i="2"/>
  <c r="N42" i="2"/>
  <c r="Q42" i="2" s="1"/>
  <c r="P42" i="2"/>
  <c r="R42" i="2"/>
  <c r="S42" i="2"/>
  <c r="M43" i="2"/>
  <c r="N43" i="2"/>
  <c r="Q43" i="2"/>
  <c r="P43" i="2"/>
  <c r="R43" i="2"/>
  <c r="S43" i="2"/>
  <c r="M44" i="2"/>
  <c r="N44" i="2"/>
  <c r="Q44" i="2"/>
  <c r="P44" i="2"/>
  <c r="R44" i="2"/>
  <c r="S44" i="2"/>
  <c r="M45" i="2"/>
  <c r="N45" i="2"/>
  <c r="Q45" i="2" s="1"/>
  <c r="P45" i="2"/>
  <c r="R45" i="2"/>
  <c r="S45" i="2"/>
  <c r="M46" i="2"/>
  <c r="N46" i="2"/>
  <c r="Q46" i="2"/>
  <c r="P46" i="2"/>
  <c r="R46" i="2"/>
  <c r="S46" i="2"/>
  <c r="M47" i="2"/>
  <c r="N47" i="2"/>
  <c r="Q47" i="2" s="1"/>
  <c r="P47" i="2"/>
  <c r="R47" i="2"/>
  <c r="S47" i="2"/>
  <c r="M48" i="2"/>
  <c r="N48" i="2"/>
  <c r="Q48" i="2" s="1"/>
  <c r="P48" i="2"/>
  <c r="R48" i="2"/>
  <c r="S48" i="2"/>
  <c r="M49" i="2"/>
  <c r="N49" i="2"/>
  <c r="P49" i="2"/>
  <c r="Q49" i="2"/>
  <c r="R49" i="2"/>
  <c r="S49" i="2"/>
  <c r="M50" i="2"/>
  <c r="N50" i="2"/>
  <c r="P50" i="2"/>
  <c r="Q50" i="2"/>
  <c r="R50" i="2"/>
  <c r="S50" i="2"/>
  <c r="M51" i="2"/>
  <c r="N51" i="2"/>
  <c r="P51" i="2"/>
  <c r="Q51" i="2"/>
  <c r="R51" i="2"/>
  <c r="S51" i="2"/>
  <c r="M52" i="2"/>
  <c r="N52" i="2"/>
  <c r="Q52" i="2" s="1"/>
  <c r="P52" i="2"/>
  <c r="R52" i="2"/>
  <c r="S52" i="2"/>
  <c r="M53" i="2"/>
  <c r="N53" i="2"/>
  <c r="P53" i="2"/>
  <c r="Q53" i="2"/>
  <c r="R53" i="2"/>
  <c r="S53" i="2"/>
  <c r="M54" i="2"/>
  <c r="N54" i="2"/>
  <c r="Q54" i="2"/>
  <c r="P54" i="2"/>
  <c r="R54" i="2"/>
  <c r="S54" i="2"/>
  <c r="M55" i="2"/>
  <c r="N55" i="2"/>
  <c r="P55" i="2"/>
  <c r="Q55" i="2"/>
  <c r="R55" i="2"/>
  <c r="S55" i="2"/>
  <c r="M56" i="2"/>
  <c r="N56" i="2"/>
  <c r="Q56" i="2"/>
  <c r="P56" i="2"/>
  <c r="R56" i="2"/>
  <c r="S56" i="2"/>
  <c r="M57" i="2"/>
  <c r="N57" i="2"/>
  <c r="Q57" i="2" s="1"/>
  <c r="P57" i="2"/>
  <c r="R57" i="2"/>
  <c r="S57" i="2"/>
  <c r="M58" i="2"/>
  <c r="N58" i="2"/>
  <c r="Q58" i="2" s="1"/>
  <c r="P58" i="2"/>
  <c r="R58" i="2"/>
  <c r="S58" i="2"/>
  <c r="M59" i="2"/>
  <c r="N59" i="2"/>
  <c r="Q59" i="2" s="1"/>
  <c r="P59" i="2"/>
  <c r="R59" i="2"/>
  <c r="S59" i="2"/>
  <c r="M60" i="2"/>
  <c r="N60" i="2"/>
  <c r="Q60" i="2"/>
  <c r="P60" i="2"/>
  <c r="R60" i="2"/>
  <c r="S60" i="2"/>
  <c r="M61" i="2"/>
  <c r="N61" i="2"/>
  <c r="Q61" i="2" s="1"/>
  <c r="P61" i="2"/>
  <c r="R61" i="2"/>
  <c r="S61" i="2"/>
  <c r="M62" i="2"/>
  <c r="N62" i="2"/>
  <c r="Q62" i="2" s="1"/>
  <c r="P62" i="2"/>
  <c r="R62" i="2"/>
  <c r="S62" i="2"/>
  <c r="M63" i="2"/>
  <c r="N63" i="2"/>
  <c r="Q63" i="2"/>
  <c r="P63" i="2"/>
  <c r="R63" i="2"/>
  <c r="S63" i="2"/>
  <c r="M64" i="2"/>
  <c r="N64" i="2"/>
  <c r="Q64" i="2" s="1"/>
  <c r="P64" i="2"/>
  <c r="R64" i="2"/>
  <c r="S64" i="2"/>
  <c r="M65" i="2"/>
  <c r="N65" i="2"/>
  <c r="Q65" i="2" s="1"/>
  <c r="P65" i="2"/>
  <c r="R65" i="2"/>
  <c r="S65" i="2"/>
  <c r="M66" i="2"/>
  <c r="N66" i="2"/>
  <c r="Q66" i="2" s="1"/>
  <c r="P66" i="2"/>
  <c r="R66" i="2"/>
  <c r="S66" i="2"/>
  <c r="M67" i="2"/>
  <c r="N67" i="2"/>
  <c r="Q67" i="2"/>
  <c r="P67" i="2"/>
  <c r="R67" i="2"/>
  <c r="S67" i="2"/>
  <c r="M68" i="2"/>
  <c r="N68" i="2"/>
  <c r="Q68" i="2"/>
  <c r="P68" i="2"/>
  <c r="R68" i="2"/>
  <c r="S68" i="2"/>
  <c r="M69" i="2"/>
  <c r="N69" i="2"/>
  <c r="Q69" i="2"/>
  <c r="P69" i="2"/>
  <c r="R69" i="2"/>
  <c r="S69" i="2"/>
  <c r="M70" i="2"/>
  <c r="N70" i="2"/>
  <c r="Q70" i="2"/>
  <c r="P70" i="2"/>
  <c r="R70" i="2"/>
  <c r="S70" i="2"/>
  <c r="M71" i="2"/>
  <c r="N71" i="2"/>
  <c r="P71" i="2"/>
  <c r="Q71" i="2"/>
  <c r="R71" i="2"/>
  <c r="S71" i="2"/>
  <c r="M72" i="2"/>
  <c r="N72" i="2"/>
  <c r="P72" i="2"/>
  <c r="Q72" i="2"/>
  <c r="R72" i="2"/>
  <c r="S72" i="2"/>
  <c r="M73" i="2"/>
  <c r="N73" i="2"/>
  <c r="Q73" i="2"/>
  <c r="P73" i="2"/>
  <c r="R73" i="2"/>
  <c r="S73" i="2"/>
  <c r="M74" i="2"/>
  <c r="N74" i="2"/>
  <c r="Q74" i="2"/>
  <c r="P74" i="2"/>
  <c r="R74" i="2"/>
  <c r="S74" i="2"/>
  <c r="M75" i="2"/>
  <c r="N75" i="2"/>
  <c r="Q75" i="2"/>
  <c r="P75" i="2"/>
  <c r="R75" i="2"/>
  <c r="S75" i="2"/>
  <c r="M76" i="2"/>
  <c r="N76" i="2"/>
  <c r="Q76" i="2"/>
  <c r="P76" i="2"/>
  <c r="R76" i="2"/>
  <c r="S76" i="2"/>
  <c r="M77" i="2"/>
  <c r="N77" i="2"/>
  <c r="Q77" i="2" s="1"/>
  <c r="P77" i="2"/>
  <c r="R77" i="2"/>
  <c r="S77" i="2"/>
  <c r="M78" i="2"/>
  <c r="N78" i="2"/>
  <c r="P78" i="2"/>
  <c r="Q78" i="2"/>
  <c r="R78" i="2"/>
  <c r="S78" i="2"/>
  <c r="M79" i="2"/>
  <c r="N79" i="2"/>
  <c r="Q79" i="2" s="1"/>
  <c r="P79" i="2"/>
  <c r="R79" i="2"/>
  <c r="S79" i="2"/>
  <c r="M80" i="2"/>
  <c r="N80" i="2"/>
  <c r="Q80" i="2" s="1"/>
  <c r="P80" i="2"/>
  <c r="R80" i="2"/>
  <c r="S80" i="2"/>
  <c r="M81" i="2"/>
  <c r="N81" i="2"/>
  <c r="P81" i="2"/>
  <c r="Q81" i="2"/>
  <c r="R81" i="2"/>
  <c r="S81" i="2"/>
  <c r="M82" i="2"/>
  <c r="N82" i="2"/>
  <c r="P82" i="2"/>
  <c r="Q82" i="2"/>
  <c r="R82" i="2"/>
  <c r="S82" i="2"/>
  <c r="M83" i="2"/>
  <c r="N83" i="2"/>
  <c r="Q83" i="2" s="1"/>
  <c r="P83" i="2"/>
  <c r="R83" i="2"/>
  <c r="S83" i="2"/>
  <c r="M84" i="2"/>
  <c r="N84" i="2"/>
  <c r="Q84" i="2" s="1"/>
  <c r="P84" i="2"/>
  <c r="R84" i="2"/>
  <c r="S84" i="2"/>
  <c r="M85" i="2"/>
  <c r="N85" i="2"/>
  <c r="P85" i="2"/>
  <c r="Q85" i="2"/>
  <c r="R85" i="2"/>
  <c r="S85" i="2"/>
  <c r="M86" i="2"/>
  <c r="N86" i="2"/>
  <c r="Q86" i="2" s="1"/>
  <c r="P86" i="2"/>
  <c r="R86" i="2"/>
  <c r="S86" i="2"/>
  <c r="M87" i="2"/>
  <c r="N87" i="2"/>
  <c r="P87" i="2"/>
  <c r="Q87" i="2"/>
  <c r="R87" i="2"/>
  <c r="S87" i="2"/>
  <c r="M88" i="2"/>
  <c r="N88" i="2"/>
  <c r="P88" i="2"/>
  <c r="Q88" i="2"/>
  <c r="R88" i="2"/>
  <c r="S88" i="2"/>
  <c r="M89" i="2"/>
  <c r="N89" i="2"/>
  <c r="Q89" i="2" s="1"/>
  <c r="P89" i="2"/>
  <c r="R89" i="2"/>
  <c r="S89" i="2"/>
  <c r="M90" i="2"/>
  <c r="N90" i="2"/>
  <c r="Q90" i="2" s="1"/>
  <c r="P90" i="2"/>
  <c r="R90" i="2"/>
  <c r="S90" i="2"/>
  <c r="M91" i="2"/>
  <c r="N91" i="2"/>
  <c r="Q91" i="2" s="1"/>
  <c r="P91" i="2"/>
  <c r="R91" i="2"/>
  <c r="S91" i="2"/>
  <c r="M92" i="2"/>
  <c r="N92" i="2"/>
  <c r="Q92" i="2" s="1"/>
  <c r="P92" i="2"/>
  <c r="R92" i="2"/>
  <c r="S92" i="2"/>
  <c r="M93" i="2"/>
  <c r="N93" i="2"/>
  <c r="P93" i="2"/>
  <c r="Q93" i="2"/>
  <c r="R93" i="2"/>
  <c r="S93" i="2"/>
  <c r="M94" i="2"/>
  <c r="N94" i="2"/>
  <c r="P94" i="2"/>
  <c r="Q94" i="2"/>
  <c r="R94" i="2"/>
  <c r="S94" i="2"/>
  <c r="M95" i="2"/>
  <c r="N95" i="2"/>
  <c r="Q95" i="2"/>
  <c r="P95" i="2"/>
  <c r="R95" i="2"/>
  <c r="S95" i="2"/>
  <c r="M96" i="2"/>
  <c r="N96" i="2"/>
  <c r="P96" i="2"/>
  <c r="Q96" i="2"/>
  <c r="R96" i="2"/>
  <c r="S96" i="2"/>
  <c r="M97" i="2"/>
  <c r="N97" i="2"/>
  <c r="Q97" i="2" s="1"/>
  <c r="P97" i="2"/>
  <c r="R97" i="2"/>
  <c r="S97" i="2"/>
  <c r="M98" i="2"/>
  <c r="N98" i="2"/>
  <c r="Q98" i="2" s="1"/>
  <c r="P98" i="2"/>
  <c r="R98" i="2"/>
  <c r="S98" i="2"/>
  <c r="M99" i="2"/>
  <c r="N99" i="2"/>
  <c r="Q99" i="2" s="1"/>
  <c r="P99" i="2"/>
  <c r="R99" i="2"/>
  <c r="S99" i="2"/>
  <c r="M100" i="2"/>
  <c r="N100" i="2"/>
  <c r="Q100" i="2"/>
  <c r="P100" i="2"/>
  <c r="R100" i="2"/>
  <c r="S100" i="2"/>
  <c r="M101" i="2"/>
  <c r="N101" i="2"/>
  <c r="Q101" i="2" s="1"/>
  <c r="P101" i="2"/>
  <c r="R101" i="2"/>
  <c r="S101" i="2"/>
  <c r="M102" i="2"/>
  <c r="N102" i="2"/>
  <c r="Q102" i="2" s="1"/>
  <c r="P102" i="2"/>
  <c r="R102" i="2"/>
  <c r="S102" i="2"/>
  <c r="M103" i="2"/>
  <c r="N103" i="2"/>
  <c r="Q103" i="2" s="1"/>
  <c r="P103" i="2"/>
  <c r="R103" i="2"/>
  <c r="S103" i="2"/>
  <c r="M104" i="2"/>
  <c r="N104" i="2"/>
  <c r="Q104" i="2"/>
  <c r="P104" i="2"/>
  <c r="R104" i="2"/>
  <c r="S104" i="2"/>
  <c r="M105" i="2"/>
  <c r="N105" i="2"/>
  <c r="P105" i="2"/>
  <c r="Q105" i="2"/>
  <c r="R105" i="2"/>
  <c r="S105" i="2"/>
  <c r="M106" i="2"/>
  <c r="N106" i="2"/>
  <c r="Q106" i="2" s="1"/>
  <c r="P106" i="2"/>
  <c r="R106" i="2"/>
  <c r="S106" i="2"/>
  <c r="M107" i="2"/>
  <c r="N107" i="2"/>
  <c r="Q107" i="2"/>
  <c r="P107" i="2"/>
  <c r="R107" i="2"/>
  <c r="S107" i="2"/>
  <c r="M108" i="2"/>
  <c r="N108" i="2"/>
  <c r="Q108" i="2"/>
  <c r="P108" i="2"/>
  <c r="R108" i="2"/>
  <c r="S108" i="2"/>
  <c r="M109" i="2"/>
  <c r="N109" i="2"/>
  <c r="Q109" i="2" s="1"/>
  <c r="P109" i="2"/>
  <c r="R109" i="2"/>
  <c r="S109" i="2"/>
  <c r="M110" i="2"/>
  <c r="N110" i="2"/>
  <c r="Q110" i="2" s="1"/>
  <c r="P110" i="2"/>
  <c r="R110" i="2"/>
  <c r="S110" i="2"/>
  <c r="M111" i="2"/>
  <c r="N111" i="2"/>
  <c r="Q111" i="2"/>
  <c r="P111" i="2"/>
  <c r="R111" i="2"/>
  <c r="S111" i="2"/>
  <c r="M112" i="2"/>
  <c r="N112" i="2"/>
  <c r="Q112" i="2"/>
  <c r="P112" i="2"/>
  <c r="R112" i="2"/>
  <c r="S112" i="2"/>
  <c r="M113" i="2"/>
  <c r="N113" i="2"/>
  <c r="P113" i="2"/>
  <c r="Q113" i="2"/>
  <c r="R113" i="2"/>
  <c r="S113" i="2"/>
  <c r="M114" i="2"/>
  <c r="N114" i="2"/>
  <c r="P114" i="2"/>
  <c r="Q114" i="2"/>
  <c r="R114" i="2"/>
  <c r="S114" i="2"/>
  <c r="M115" i="2"/>
  <c r="N115" i="2"/>
  <c r="Q115" i="2"/>
  <c r="P115" i="2"/>
  <c r="R115" i="2"/>
  <c r="S115" i="2"/>
  <c r="M116" i="2"/>
  <c r="N116" i="2"/>
  <c r="Q116" i="2" s="1"/>
  <c r="P116" i="2"/>
  <c r="R116" i="2"/>
  <c r="S116" i="2"/>
  <c r="M117" i="2"/>
  <c r="N117" i="2"/>
  <c r="P117" i="2"/>
  <c r="Q117" i="2"/>
  <c r="R117" i="2"/>
  <c r="S117" i="2"/>
  <c r="M118" i="2"/>
  <c r="N118" i="2"/>
  <c r="Q118" i="2" s="1"/>
  <c r="P118" i="2"/>
  <c r="R118" i="2"/>
  <c r="S118" i="2"/>
  <c r="M119" i="2"/>
  <c r="N119" i="2"/>
  <c r="Q119" i="2"/>
  <c r="P119" i="2"/>
  <c r="R119" i="2"/>
  <c r="S119" i="2"/>
  <c r="M120" i="2"/>
  <c r="N120" i="2"/>
  <c r="Q120" i="2" s="1"/>
  <c r="P120" i="2"/>
  <c r="R120" i="2"/>
  <c r="S120" i="2"/>
  <c r="M121" i="2"/>
  <c r="N121" i="2"/>
  <c r="Q121" i="2" s="1"/>
  <c r="P121" i="2"/>
  <c r="R121" i="2"/>
  <c r="S121" i="2"/>
  <c r="M122" i="2"/>
  <c r="N122" i="2"/>
  <c r="Q122" i="2" s="1"/>
  <c r="P122" i="2"/>
  <c r="R122" i="2"/>
  <c r="S122" i="2"/>
  <c r="M123" i="2"/>
  <c r="N123" i="2"/>
  <c r="Q123" i="2" s="1"/>
  <c r="P123" i="2"/>
  <c r="R123" i="2"/>
  <c r="S123" i="2"/>
  <c r="M124" i="2"/>
  <c r="N124" i="2"/>
  <c r="Q124" i="2" s="1"/>
  <c r="P124" i="2"/>
  <c r="R124" i="2"/>
  <c r="S124" i="2"/>
  <c r="M125" i="2"/>
  <c r="N125" i="2"/>
  <c r="Q125" i="2" s="1"/>
  <c r="P125" i="2"/>
  <c r="R125" i="2"/>
  <c r="S125" i="2"/>
  <c r="M126" i="2"/>
  <c r="N126" i="2"/>
  <c r="Q126" i="2" s="1"/>
  <c r="P126" i="2"/>
  <c r="R126" i="2"/>
  <c r="S126" i="2"/>
  <c r="M127" i="2"/>
  <c r="N127" i="2"/>
  <c r="Q127" i="2"/>
  <c r="P127" i="2"/>
  <c r="R127" i="2"/>
  <c r="S127" i="2"/>
  <c r="M128" i="2"/>
  <c r="N128" i="2"/>
  <c r="P128" i="2"/>
  <c r="Q128" i="2"/>
  <c r="R128" i="2"/>
  <c r="S128" i="2"/>
  <c r="M129" i="2"/>
  <c r="N129" i="2"/>
  <c r="P129" i="2"/>
  <c r="Q129" i="2"/>
  <c r="R129" i="2"/>
  <c r="S129" i="2"/>
  <c r="M130" i="2"/>
  <c r="N130" i="2"/>
  <c r="Q130" i="2" s="1"/>
  <c r="P130" i="2"/>
  <c r="R130" i="2"/>
  <c r="S130" i="2"/>
  <c r="M131" i="2"/>
  <c r="N131" i="2"/>
  <c r="Q131" i="2" s="1"/>
  <c r="P131" i="2"/>
  <c r="R131" i="2"/>
  <c r="S131" i="2"/>
  <c r="M132" i="2"/>
  <c r="N132" i="2"/>
  <c r="Q132" i="2"/>
  <c r="P132" i="2"/>
  <c r="R132" i="2"/>
  <c r="S132" i="2"/>
  <c r="M133" i="2"/>
  <c r="N133" i="2"/>
  <c r="P133" i="2"/>
  <c r="Q133" i="2"/>
  <c r="R133" i="2"/>
  <c r="S133" i="2"/>
  <c r="M134" i="2"/>
  <c r="N134" i="2"/>
  <c r="Q134" i="2" s="1"/>
  <c r="P134" i="2"/>
  <c r="R134" i="2"/>
  <c r="S134" i="2"/>
  <c r="M135" i="2"/>
  <c r="N135" i="2" s="1"/>
  <c r="P135" i="2"/>
  <c r="M136" i="2"/>
  <c r="N136" i="2"/>
  <c r="Q136" i="2"/>
  <c r="P136" i="2"/>
  <c r="R136" i="2"/>
  <c r="S136" i="2"/>
  <c r="M137" i="2"/>
  <c r="N137" i="2"/>
  <c r="P137" i="2"/>
  <c r="Q137" i="2"/>
  <c r="R137" i="2"/>
  <c r="S137" i="2"/>
  <c r="M138" i="2"/>
  <c r="N138" i="2"/>
  <c r="P138" i="2"/>
  <c r="Q138" i="2"/>
  <c r="R138" i="2"/>
  <c r="S138" i="2"/>
  <c r="M139" i="2"/>
  <c r="N139" i="2"/>
  <c r="Q139" i="2"/>
  <c r="P139" i="2"/>
  <c r="R139" i="2"/>
  <c r="S139" i="2"/>
  <c r="M140" i="2"/>
  <c r="N140" i="2"/>
  <c r="Q140" i="2"/>
  <c r="P140" i="2"/>
  <c r="R140" i="2"/>
  <c r="S140" i="2"/>
  <c r="H10" i="2"/>
  <c r="A11" i="2"/>
  <c r="A12" i="2" s="1"/>
  <c r="A13" i="2" s="1"/>
  <c r="B30" i="2"/>
  <c r="B31" i="2"/>
  <c r="B32" i="2"/>
  <c r="B33" i="2"/>
  <c r="B34" i="2"/>
  <c r="B35" i="2"/>
  <c r="B36" i="2"/>
  <c r="B37" i="2"/>
  <c r="B38" i="2"/>
  <c r="B39" i="2"/>
  <c r="B40" i="2"/>
  <c r="B41" i="2"/>
  <c r="B42" i="2"/>
  <c r="B43" i="2"/>
  <c r="B44" i="2"/>
  <c r="B45" i="2"/>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B139" i="2"/>
  <c r="L10" i="2"/>
  <c r="L11" i="2" s="1"/>
  <c r="L12" i="2" s="1"/>
  <c r="L13" i="2" s="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 r="L37" i="2" s="1"/>
  <c r="L38" i="2" s="1"/>
  <c r="L39" i="2" s="1"/>
  <c r="L40" i="2" s="1"/>
  <c r="L41" i="2" s="1"/>
  <c r="L42" i="2" s="1"/>
  <c r="L43" i="2" s="1"/>
  <c r="L44" i="2" s="1"/>
  <c r="L45" i="2" s="1"/>
  <c r="L46" i="2" s="1"/>
  <c r="L47" i="2" s="1"/>
  <c r="L48" i="2" s="1"/>
  <c r="L49" i="2" s="1"/>
  <c r="L50" i="2" s="1"/>
  <c r="L51" i="2" s="1"/>
  <c r="L52" i="2" s="1"/>
  <c r="L53" i="2" s="1"/>
  <c r="L54" i="2" s="1"/>
  <c r="L55" i="2" s="1"/>
  <c r="L56" i="2" s="1"/>
  <c r="L57" i="2" s="1"/>
  <c r="L58" i="2" s="1"/>
  <c r="L59" i="2" s="1"/>
  <c r="L60" i="2" s="1"/>
  <c r="L61" i="2" s="1"/>
  <c r="L62" i="2" s="1"/>
  <c r="L63" i="2" s="1"/>
  <c r="L64" i="2" s="1"/>
  <c r="L65" i="2" s="1"/>
  <c r="L66" i="2" s="1"/>
  <c r="L67" i="2" s="1"/>
  <c r="L68" i="2" s="1"/>
  <c r="L69" i="2" s="1"/>
  <c r="L70" i="2" s="1"/>
  <c r="L71" i="2" s="1"/>
  <c r="L72" i="2" s="1"/>
  <c r="L73" i="2" s="1"/>
  <c r="L74" i="2" s="1"/>
  <c r="L75" i="2" s="1"/>
  <c r="L76" i="2" s="1"/>
  <c r="L77" i="2" s="1"/>
  <c r="L78" i="2" s="1"/>
  <c r="L79" i="2" s="1"/>
  <c r="L80" i="2" s="1"/>
  <c r="L81" i="2" s="1"/>
  <c r="L82" i="2" s="1"/>
  <c r="L83" i="2" s="1"/>
  <c r="L84" i="2" s="1"/>
  <c r="L85" i="2" s="1"/>
  <c r="L86" i="2" s="1"/>
  <c r="L87" i="2" s="1"/>
  <c r="L88" i="2" s="1"/>
  <c r="L89" i="2" s="1"/>
  <c r="L90" i="2" s="1"/>
  <c r="L91" i="2" s="1"/>
  <c r="L92" i="2" s="1"/>
  <c r="L93" i="2" s="1"/>
  <c r="L94" i="2" s="1"/>
  <c r="L95" i="2" s="1"/>
  <c r="L96" i="2" s="1"/>
  <c r="L97" i="2" s="1"/>
  <c r="L98" i="2" s="1"/>
  <c r="L99" i="2" s="1"/>
  <c r="L100" i="2" s="1"/>
  <c r="L101" i="2" s="1"/>
  <c r="L102" i="2" s="1"/>
  <c r="L103" i="2" s="1"/>
  <c r="L104" i="2" s="1"/>
  <c r="L105" i="2" s="1"/>
  <c r="L106" i="2" s="1"/>
  <c r="L107" i="2" s="1"/>
  <c r="L108" i="2" s="1"/>
  <c r="L109" i="2" s="1"/>
  <c r="L110" i="2" s="1"/>
  <c r="L111" i="2" s="1"/>
  <c r="L112" i="2" s="1"/>
  <c r="L113" i="2" s="1"/>
  <c r="L114" i="2" s="1"/>
  <c r="L115" i="2" s="1"/>
  <c r="L116" i="2" s="1"/>
  <c r="L117" i="2" s="1"/>
  <c r="L118" i="2" s="1"/>
  <c r="L119" i="2" s="1"/>
  <c r="L120" i="2" s="1"/>
  <c r="L121" i="2" s="1"/>
  <c r="L122" i="2" s="1"/>
  <c r="L123" i="2" s="1"/>
  <c r="L124" i="2" s="1"/>
  <c r="L125" i="2" s="1"/>
  <c r="L126" i="2" s="1"/>
  <c r="L127" i="2" s="1"/>
  <c r="L128" i="2" s="1"/>
  <c r="L129" i="2" s="1"/>
  <c r="L130" i="2" s="1"/>
  <c r="L131" i="2" s="1"/>
  <c r="L132" i="2" s="1"/>
  <c r="L133" i="2" s="1"/>
  <c r="L134" i="2" s="1"/>
  <c r="L135" i="2" s="1"/>
  <c r="L136" i="2" s="1"/>
  <c r="L137" i="2" s="1"/>
  <c r="L138" i="2" s="1"/>
  <c r="L139" i="2" s="1"/>
  <c r="L140" i="2" s="1"/>
  <c r="B10" i="2"/>
  <c r="B11" i="2" s="1"/>
  <c r="B12" i="2"/>
  <c r="B14" i="2"/>
  <c r="B22" i="2"/>
  <c r="B23" i="2"/>
  <c r="B24" i="2"/>
  <c r="B25" i="2"/>
  <c r="B26" i="2"/>
  <c r="B27" i="2"/>
  <c r="B28" i="2"/>
  <c r="B29"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40" i="2"/>
  <c r="B13" i="2"/>
  <c r="B15" i="2"/>
  <c r="B16" i="2"/>
  <c r="B17" i="2"/>
  <c r="B18" i="2"/>
  <c r="B19" i="2"/>
  <c r="B20" i="2"/>
  <c r="B21" i="2"/>
  <c r="R9" i="2"/>
  <c r="P141" i="2"/>
  <c r="P142" i="2"/>
  <c r="P143" i="2"/>
  <c r="P144" i="2"/>
  <c r="H9" i="2"/>
  <c r="L6"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4" i="3"/>
  <c r="J136" i="3"/>
  <c r="D2" i="2"/>
  <c r="F2" i="3" s="1"/>
  <c r="F3" i="3"/>
  <c r="B9" i="2"/>
  <c r="L7" i="3"/>
  <c r="L8" i="3"/>
  <c r="L10" i="3"/>
  <c r="L12" i="3"/>
  <c r="L13" i="3"/>
  <c r="L15" i="3"/>
  <c r="L16" i="3"/>
  <c r="L17" i="3"/>
  <c r="L18" i="3"/>
  <c r="L20" i="3"/>
  <c r="L21" i="3"/>
  <c r="L22" i="3"/>
  <c r="L23" i="3"/>
  <c r="L24" i="3"/>
  <c r="L25" i="3"/>
  <c r="L26" i="3"/>
  <c r="L27" i="3"/>
  <c r="L28" i="3"/>
  <c r="L29" i="3"/>
  <c r="L30" i="3"/>
  <c r="L31" i="3"/>
  <c r="L32" i="3"/>
  <c r="L33" i="3"/>
  <c r="L34" i="3"/>
  <c r="L35" i="3"/>
  <c r="L37" i="3"/>
  <c r="L38" i="3"/>
  <c r="L42" i="3"/>
  <c r="L44" i="3"/>
  <c r="L47" i="3"/>
  <c r="L48" i="3"/>
  <c r="L49" i="3"/>
  <c r="L53" i="3"/>
  <c r="L55" i="3"/>
  <c r="L56" i="3"/>
  <c r="L57" i="3"/>
  <c r="L59" i="3"/>
  <c r="L60" i="3"/>
  <c r="L61" i="3"/>
  <c r="L63" i="3"/>
  <c r="L64" i="3"/>
  <c r="L65" i="3"/>
  <c r="L66" i="3"/>
  <c r="L67" i="3"/>
  <c r="L68" i="3"/>
  <c r="L69" i="3"/>
  <c r="L70" i="3"/>
  <c r="L71" i="3"/>
  <c r="L74" i="3"/>
  <c r="L78" i="3"/>
  <c r="L79" i="3"/>
  <c r="L82" i="3"/>
  <c r="L83" i="3"/>
  <c r="L84" i="3"/>
  <c r="L85" i="3"/>
  <c r="L86" i="3"/>
  <c r="L88" i="3"/>
  <c r="L89" i="3"/>
  <c r="L90" i="3"/>
  <c r="L92" i="3"/>
  <c r="L93" i="3"/>
  <c r="L94" i="3"/>
  <c r="L95" i="3"/>
  <c r="L97" i="3"/>
  <c r="L98" i="3"/>
  <c r="L99" i="3"/>
  <c r="L100" i="3"/>
  <c r="L101" i="3"/>
  <c r="L102" i="3"/>
  <c r="L106" i="3"/>
  <c r="L110" i="3"/>
  <c r="L111" i="3"/>
  <c r="L114" i="3"/>
  <c r="L115" i="3"/>
  <c r="L116" i="3"/>
  <c r="L117" i="3"/>
  <c r="L118" i="3"/>
  <c r="L120" i="3"/>
  <c r="L121" i="3"/>
  <c r="L122" i="3"/>
  <c r="L123" i="3"/>
  <c r="L124" i="3"/>
  <c r="L125" i="3"/>
  <c r="L126" i="3"/>
  <c r="L127" i="3"/>
  <c r="L128" i="3"/>
  <c r="L130" i="3"/>
  <c r="L131" i="3"/>
  <c r="L133" i="3"/>
  <c r="L134" i="3"/>
  <c r="D142" i="2"/>
  <c r="E142" i="2"/>
  <c r="D143" i="2" s="1"/>
  <c r="A2" i="3"/>
  <c r="A3" i="3" s="1"/>
  <c r="B2" i="3"/>
  <c r="B3" i="3"/>
  <c r="D2" i="3"/>
  <c r="D3" i="3" s="1"/>
  <c r="E2" i="3"/>
  <c r="E3" i="3" s="1"/>
  <c r="I2" i="3"/>
  <c r="C2" i="3"/>
  <c r="C3" i="3" s="1"/>
  <c r="Q3" i="3" s="1"/>
  <c r="H3" i="3"/>
  <c r="I4" i="3"/>
  <c r="M4" i="3"/>
  <c r="I5" i="3"/>
  <c r="D5" i="3" s="1"/>
  <c r="M5" i="3"/>
  <c r="I6" i="3"/>
  <c r="A6" i="3" s="1"/>
  <c r="E6" i="3"/>
  <c r="M6" i="3"/>
  <c r="I7" i="3"/>
  <c r="M7" i="3"/>
  <c r="I8" i="3"/>
  <c r="H8" i="3"/>
  <c r="M8" i="3"/>
  <c r="I9" i="3"/>
  <c r="P9" i="3" s="1"/>
  <c r="M9" i="3"/>
  <c r="I10" i="3"/>
  <c r="D10" i="3"/>
  <c r="M10" i="3"/>
  <c r="I11" i="3"/>
  <c r="M11" i="3"/>
  <c r="I12" i="3"/>
  <c r="P12" i="3" s="1"/>
  <c r="M12" i="3"/>
  <c r="I13" i="3"/>
  <c r="A13" i="3" s="1"/>
  <c r="H13" i="3"/>
  <c r="M13" i="3"/>
  <c r="I14" i="3"/>
  <c r="P14" i="3"/>
  <c r="M14" i="3"/>
  <c r="I15" i="3"/>
  <c r="P15" i="3" s="1"/>
  <c r="M15" i="3"/>
  <c r="I16" i="3"/>
  <c r="G16" i="3" s="1"/>
  <c r="M16" i="3"/>
  <c r="I17" i="3"/>
  <c r="A17" i="3" s="1"/>
  <c r="E17" i="3"/>
  <c r="M17" i="3"/>
  <c r="I18" i="3"/>
  <c r="C18" i="3" s="1"/>
  <c r="M18" i="3"/>
  <c r="I19" i="3"/>
  <c r="H19" i="3"/>
  <c r="M19" i="3"/>
  <c r="I20" i="3"/>
  <c r="Q20" i="3" s="1"/>
  <c r="H20" i="3"/>
  <c r="M20" i="3"/>
  <c r="I21" i="3"/>
  <c r="M21" i="3"/>
  <c r="I22" i="3"/>
  <c r="A22" i="3" s="1"/>
  <c r="M22" i="3"/>
  <c r="I23" i="3"/>
  <c r="C23" i="3"/>
  <c r="M23" i="3"/>
  <c r="I24" i="3"/>
  <c r="C24" i="3" s="1"/>
  <c r="M24" i="3"/>
  <c r="I25" i="3"/>
  <c r="B25" i="3" s="1"/>
  <c r="H25" i="3"/>
  <c r="M25" i="3"/>
  <c r="I26" i="3"/>
  <c r="M26" i="3"/>
  <c r="I27" i="3"/>
  <c r="Q27" i="3" s="1"/>
  <c r="G27" i="3"/>
  <c r="M27" i="3"/>
  <c r="I28" i="3"/>
  <c r="C28" i="3" s="1"/>
  <c r="M28" i="3"/>
  <c r="I29" i="3"/>
  <c r="D29" i="3" s="1"/>
  <c r="Q29" i="3"/>
  <c r="M29" i="3"/>
  <c r="I30" i="3"/>
  <c r="D30" i="3" s="1"/>
  <c r="M30" i="3"/>
  <c r="I31" i="3"/>
  <c r="G31" i="3"/>
  <c r="M31" i="3"/>
  <c r="I32" i="3"/>
  <c r="M32" i="3"/>
  <c r="I33" i="3"/>
  <c r="G33" i="3" s="1"/>
  <c r="M33" i="3"/>
  <c r="I34" i="3"/>
  <c r="C34" i="3"/>
  <c r="M34" i="3"/>
  <c r="I35" i="3"/>
  <c r="H35" i="3"/>
  <c r="M35" i="3"/>
  <c r="I36" i="3"/>
  <c r="G36" i="3" s="1"/>
  <c r="B36" i="3"/>
  <c r="M36" i="3"/>
  <c r="I37" i="3"/>
  <c r="M37" i="3"/>
  <c r="I38" i="3"/>
  <c r="B38" i="3" s="1"/>
  <c r="E38" i="3"/>
  <c r="M38" i="3"/>
  <c r="I39" i="3"/>
  <c r="N39" i="3" s="1"/>
  <c r="M39" i="3"/>
  <c r="I40" i="3"/>
  <c r="G40" i="3" s="1"/>
  <c r="M40" i="3"/>
  <c r="I41" i="3"/>
  <c r="B41" i="3" s="1"/>
  <c r="M41" i="3"/>
  <c r="I42" i="3"/>
  <c r="D42" i="3"/>
  <c r="M42" i="3"/>
  <c r="I43" i="3"/>
  <c r="E43" i="3" s="1"/>
  <c r="A43" i="3"/>
  <c r="M43" i="3"/>
  <c r="I44" i="3"/>
  <c r="E44" i="3"/>
  <c r="M44" i="3"/>
  <c r="I45" i="3"/>
  <c r="C45" i="3"/>
  <c r="M45" i="3"/>
  <c r="I46" i="3"/>
  <c r="G46" i="3"/>
  <c r="M46" i="3"/>
  <c r="I47" i="3"/>
  <c r="Q47" i="3" s="1"/>
  <c r="M47" i="3"/>
  <c r="I48" i="3"/>
  <c r="Q48" i="3"/>
  <c r="M48" i="3"/>
  <c r="I49" i="3"/>
  <c r="D49" i="3"/>
  <c r="M49" i="3"/>
  <c r="I50" i="3"/>
  <c r="F50" i="3"/>
  <c r="L50" i="3"/>
  <c r="M50" i="3"/>
  <c r="I51" i="3"/>
  <c r="A51" i="3"/>
  <c r="M51" i="3"/>
  <c r="I52" i="3"/>
  <c r="G52" i="3" s="1"/>
  <c r="M52" i="3"/>
  <c r="I53" i="3"/>
  <c r="N53" i="3" s="1"/>
  <c r="M53" i="3"/>
  <c r="I54" i="3"/>
  <c r="Q54" i="3" s="1"/>
  <c r="M54" i="3"/>
  <c r="I55" i="3"/>
  <c r="M55" i="3"/>
  <c r="I56" i="3"/>
  <c r="A56" i="3" s="1"/>
  <c r="G56" i="3"/>
  <c r="M56" i="3"/>
  <c r="I57" i="3"/>
  <c r="C57" i="3" s="1"/>
  <c r="M57" i="3"/>
  <c r="I58" i="3"/>
  <c r="P58" i="3"/>
  <c r="M58" i="3"/>
  <c r="I59" i="3"/>
  <c r="C59" i="3"/>
  <c r="M59" i="3"/>
  <c r="I60" i="3"/>
  <c r="F60" i="3"/>
  <c r="M60" i="3"/>
  <c r="I61" i="3"/>
  <c r="B61" i="3" s="1"/>
  <c r="M61" i="3"/>
  <c r="I62" i="3"/>
  <c r="H62" i="3" s="1"/>
  <c r="M62" i="3"/>
  <c r="I63" i="3"/>
  <c r="Q63" i="3" s="1"/>
  <c r="M63" i="3"/>
  <c r="I64" i="3"/>
  <c r="H64" i="3" s="1"/>
  <c r="N64" i="3"/>
  <c r="M64" i="3"/>
  <c r="I65" i="3"/>
  <c r="Q65" i="3"/>
  <c r="M65" i="3"/>
  <c r="I66" i="3"/>
  <c r="G66" i="3"/>
  <c r="M66" i="3"/>
  <c r="I67" i="3"/>
  <c r="A67" i="3" s="1"/>
  <c r="M67" i="3"/>
  <c r="I68" i="3"/>
  <c r="B68" i="3"/>
  <c r="M68" i="3"/>
  <c r="I69" i="3"/>
  <c r="M69" i="3"/>
  <c r="I70" i="3"/>
  <c r="E70" i="3"/>
  <c r="M70" i="3"/>
  <c r="I71" i="3"/>
  <c r="F71" i="3"/>
  <c r="M71" i="3"/>
  <c r="I72" i="3"/>
  <c r="D72" i="3" s="1"/>
  <c r="M72" i="3"/>
  <c r="I73" i="3"/>
  <c r="D73" i="3"/>
  <c r="M73" i="3"/>
  <c r="I74" i="3"/>
  <c r="C74" i="3"/>
  <c r="M74" i="3"/>
  <c r="I75" i="3"/>
  <c r="D75" i="3" s="1"/>
  <c r="M75" i="3"/>
  <c r="I76" i="3"/>
  <c r="F76" i="3" s="1"/>
  <c r="M76" i="3"/>
  <c r="I77" i="3"/>
  <c r="F77" i="3"/>
  <c r="M77" i="3"/>
  <c r="I78" i="3"/>
  <c r="E78" i="3" s="1"/>
  <c r="M78" i="3"/>
  <c r="I79" i="3"/>
  <c r="P79" i="3" s="1"/>
  <c r="M79" i="3"/>
  <c r="I80" i="3"/>
  <c r="M80" i="3"/>
  <c r="I81" i="3"/>
  <c r="C81" i="3" s="1"/>
  <c r="N81" i="3"/>
  <c r="M81" i="3"/>
  <c r="I82" i="3"/>
  <c r="B82" i="3" s="1"/>
  <c r="F82" i="3"/>
  <c r="M82" i="3"/>
  <c r="I83" i="3"/>
  <c r="B83" i="3"/>
  <c r="M83" i="3"/>
  <c r="I84" i="3"/>
  <c r="Q84" i="3" s="1"/>
  <c r="M84" i="3"/>
  <c r="I85" i="3"/>
  <c r="Q85" i="3" s="1"/>
  <c r="M85" i="3"/>
  <c r="I86" i="3"/>
  <c r="F86" i="3" s="1"/>
  <c r="E86" i="3"/>
  <c r="M86" i="3"/>
  <c r="I87" i="3"/>
  <c r="H87" i="3"/>
  <c r="M87" i="3"/>
  <c r="I88" i="3"/>
  <c r="D88" i="3"/>
  <c r="M88" i="3"/>
  <c r="I89" i="3"/>
  <c r="G89" i="3" s="1"/>
  <c r="M89" i="3"/>
  <c r="I90" i="3"/>
  <c r="B90" i="3" s="1"/>
  <c r="N90" i="3"/>
  <c r="M90" i="3"/>
  <c r="I91" i="3"/>
  <c r="M91" i="3"/>
  <c r="I92" i="3"/>
  <c r="A92" i="3" s="1"/>
  <c r="N92" i="3"/>
  <c r="M92" i="3"/>
  <c r="I93" i="3"/>
  <c r="D93" i="3"/>
  <c r="M93" i="3"/>
  <c r="I94" i="3"/>
  <c r="B94" i="3"/>
  <c r="M94" i="3"/>
  <c r="I95" i="3"/>
  <c r="C95" i="3" s="1"/>
  <c r="M95" i="3"/>
  <c r="I96" i="3"/>
  <c r="A96" i="3"/>
  <c r="M96" i="3"/>
  <c r="I97" i="3"/>
  <c r="D97" i="3"/>
  <c r="M97" i="3"/>
  <c r="I98" i="3"/>
  <c r="Q98" i="3"/>
  <c r="M98" i="3"/>
  <c r="I99" i="3"/>
  <c r="N99" i="3"/>
  <c r="M99" i="3"/>
  <c r="I100" i="3"/>
  <c r="C100" i="3" s="1"/>
  <c r="A100" i="3"/>
  <c r="M100" i="3"/>
  <c r="I101" i="3"/>
  <c r="G101" i="3" s="1"/>
  <c r="B101" i="3"/>
  <c r="M101" i="3"/>
  <c r="I102" i="3"/>
  <c r="M102" i="3"/>
  <c r="I103" i="3"/>
  <c r="N103" i="3"/>
  <c r="M103" i="3"/>
  <c r="I104" i="3"/>
  <c r="D104" i="3"/>
  <c r="M104" i="3"/>
  <c r="I105" i="3"/>
  <c r="G105" i="3"/>
  <c r="M105" i="3"/>
  <c r="I106" i="3"/>
  <c r="G106" i="3" s="1"/>
  <c r="M106" i="3"/>
  <c r="I107" i="3"/>
  <c r="A107" i="3"/>
  <c r="M107" i="3"/>
  <c r="I108" i="3"/>
  <c r="B108" i="3"/>
  <c r="M108" i="3"/>
  <c r="I109" i="3"/>
  <c r="B109" i="3"/>
  <c r="M109" i="3"/>
  <c r="I110" i="3"/>
  <c r="A110" i="3"/>
  <c r="M110" i="3"/>
  <c r="I111" i="3"/>
  <c r="M111" i="3"/>
  <c r="I112" i="3"/>
  <c r="F112" i="3" s="1"/>
  <c r="M112" i="3"/>
  <c r="I113" i="3"/>
  <c r="M113" i="3"/>
  <c r="I114" i="3"/>
  <c r="G114" i="3"/>
  <c r="M114" i="3"/>
  <c r="I115" i="3"/>
  <c r="H115" i="3" s="1"/>
  <c r="M115" i="3"/>
  <c r="I116" i="3"/>
  <c r="C116" i="3" s="1"/>
  <c r="M116" i="3"/>
  <c r="I117" i="3"/>
  <c r="A117" i="3"/>
  <c r="M117" i="3"/>
  <c r="I118" i="3"/>
  <c r="D118" i="3"/>
  <c r="M118" i="3"/>
  <c r="I119" i="3"/>
  <c r="P119" i="3" s="1"/>
  <c r="C119" i="3"/>
  <c r="M119" i="3"/>
  <c r="I120" i="3"/>
  <c r="A120" i="3"/>
  <c r="M120" i="3"/>
  <c r="I121" i="3"/>
  <c r="C121" i="3"/>
  <c r="M121" i="3"/>
  <c r="I122" i="3"/>
  <c r="C122" i="3" s="1"/>
  <c r="M122" i="3"/>
  <c r="I123" i="3"/>
  <c r="P123" i="3" s="1"/>
  <c r="M123" i="3"/>
  <c r="I124" i="3"/>
  <c r="F124" i="3"/>
  <c r="M124" i="3"/>
  <c r="I125" i="3"/>
  <c r="P125" i="3"/>
  <c r="M125" i="3"/>
  <c r="I126" i="3"/>
  <c r="F126" i="3" s="1"/>
  <c r="P126" i="3"/>
  <c r="M126" i="3"/>
  <c r="I127" i="3"/>
  <c r="M127" i="3"/>
  <c r="I128" i="3"/>
  <c r="G128" i="3" s="1"/>
  <c r="F128" i="3"/>
  <c r="M128" i="3"/>
  <c r="I129" i="3"/>
  <c r="G129" i="3"/>
  <c r="M129" i="3"/>
  <c r="I130" i="3"/>
  <c r="A130" i="3" s="1"/>
  <c r="H130" i="3"/>
  <c r="M130" i="3"/>
  <c r="I131" i="3"/>
  <c r="F131" i="3"/>
  <c r="M131" i="3"/>
  <c r="I132" i="3"/>
  <c r="D132" i="3"/>
  <c r="M132" i="3"/>
  <c r="I133" i="3"/>
  <c r="D133" i="3" s="1"/>
  <c r="M133" i="3"/>
  <c r="I134" i="3"/>
  <c r="D134" i="3" s="1"/>
  <c r="M134" i="3"/>
  <c r="I135" i="3"/>
  <c r="H53" i="3"/>
  <c r="P70" i="3"/>
  <c r="P11" i="3"/>
  <c r="H22" i="3"/>
  <c r="A35" i="3"/>
  <c r="E35" i="3"/>
  <c r="E57" i="3"/>
  <c r="N21" i="3"/>
  <c r="F35" i="3"/>
  <c r="D35" i="3"/>
  <c r="F29" i="3"/>
  <c r="P21" i="3"/>
  <c r="E21" i="3"/>
  <c r="D34" i="3"/>
  <c r="E80" i="3"/>
  <c r="E112" i="3"/>
  <c r="C17" i="3"/>
  <c r="D101" i="3"/>
  <c r="A82" i="3"/>
  <c r="P82" i="3"/>
  <c r="A33" i="3"/>
  <c r="H17" i="3"/>
  <c r="G82" i="3"/>
  <c r="H33" i="3"/>
  <c r="P45" i="3"/>
  <c r="D45" i="3"/>
  <c r="D68" i="3"/>
  <c r="Q45" i="3"/>
  <c r="A45" i="3"/>
  <c r="G45" i="3"/>
  <c r="F45" i="3"/>
  <c r="Q68" i="3"/>
  <c r="A99" i="3"/>
  <c r="N87" i="3"/>
  <c r="H101" i="3"/>
  <c r="E103" i="3"/>
  <c r="P56" i="3"/>
  <c r="Q80" i="3"/>
  <c r="H82" i="3"/>
  <c r="A101" i="3"/>
  <c r="P92" i="3"/>
  <c r="A93" i="3"/>
  <c r="C82" i="3"/>
  <c r="C52" i="3"/>
  <c r="G118" i="3"/>
  <c r="C40" i="3"/>
  <c r="P6" i="3"/>
  <c r="F22" i="3"/>
  <c r="F70" i="3"/>
  <c r="B70" i="3"/>
  <c r="E23" i="3"/>
  <c r="G70" i="3"/>
  <c r="Q40" i="3"/>
  <c r="Q70" i="3"/>
  <c r="G11" i="3"/>
  <c r="C70" i="3"/>
  <c r="E82" i="3"/>
  <c r="N82" i="3"/>
  <c r="Q82" i="3"/>
  <c r="D95" i="3"/>
  <c r="D58" i="3"/>
  <c r="N93" i="3"/>
  <c r="C22" i="3"/>
  <c r="C103" i="3"/>
  <c r="H45" i="3"/>
  <c r="A80" i="3"/>
  <c r="H80" i="3"/>
  <c r="B115" i="3"/>
  <c r="P128" i="3"/>
  <c r="E93" i="3"/>
  <c r="H93" i="3"/>
  <c r="N10" i="3"/>
  <c r="B58" i="3"/>
  <c r="Q128" i="3"/>
  <c r="B46" i="3"/>
  <c r="C128" i="3"/>
  <c r="C46" i="3"/>
  <c r="B105" i="3"/>
  <c r="D56" i="3"/>
  <c r="E10" i="3"/>
  <c r="P132" i="3"/>
  <c r="P34" i="3"/>
  <c r="B10" i="3"/>
  <c r="F10" i="3"/>
  <c r="H129" i="3"/>
  <c r="E97" i="3"/>
  <c r="E60" i="3"/>
  <c r="H50" i="3"/>
  <c r="N97" i="3"/>
  <c r="C38" i="3"/>
  <c r="Q71" i="3"/>
  <c r="F56" i="3"/>
  <c r="E129" i="3"/>
  <c r="D83" i="3"/>
  <c r="C126" i="3"/>
  <c r="Q59" i="3"/>
  <c r="D14" i="3"/>
  <c r="D71" i="3"/>
  <c r="B126" i="3"/>
  <c r="A26" i="3"/>
  <c r="N70" i="3"/>
  <c r="C58" i="3"/>
  <c r="A85" i="3"/>
  <c r="C56" i="3"/>
  <c r="H73" i="3"/>
  <c r="G80" i="3"/>
  <c r="A50" i="3"/>
  <c r="C73" i="3"/>
  <c r="Q50" i="3"/>
  <c r="A73" i="3"/>
  <c r="P80" i="3"/>
  <c r="B97" i="3"/>
  <c r="P86" i="3"/>
  <c r="C71" i="3"/>
  <c r="D24" i="3"/>
  <c r="H132" i="3"/>
  <c r="D23" i="3"/>
  <c r="A105" i="3"/>
  <c r="D82" i="3"/>
  <c r="E130" i="3"/>
  <c r="G60" i="3"/>
  <c r="N131" i="3"/>
  <c r="D59" i="3"/>
  <c r="H97" i="3"/>
  <c r="N59" i="3"/>
  <c r="A97" i="3"/>
  <c r="B118" i="3"/>
  <c r="G97" i="3"/>
  <c r="E25" i="3"/>
  <c r="Q38" i="3"/>
  <c r="F118" i="3"/>
  <c r="G50" i="3"/>
  <c r="A71" i="3"/>
  <c r="Q97" i="3"/>
  <c r="P118" i="3"/>
  <c r="P73" i="3"/>
  <c r="H95" i="3"/>
  <c r="G38" i="3"/>
  <c r="A118" i="3"/>
  <c r="B114" i="3"/>
  <c r="E13" i="3"/>
  <c r="A38" i="3"/>
  <c r="Q14" i="3"/>
  <c r="C109" i="3"/>
  <c r="E118" i="3"/>
  <c r="P25" i="3"/>
  <c r="D48" i="3"/>
  <c r="H12" i="3"/>
  <c r="E66" i="3"/>
  <c r="F38" i="3"/>
  <c r="Q61" i="3"/>
  <c r="C25" i="3"/>
  <c r="H71" i="3"/>
  <c r="F12" i="3"/>
  <c r="P38" i="3"/>
  <c r="D38" i="3"/>
  <c r="P37" i="3"/>
  <c r="P13" i="3"/>
  <c r="E107" i="3"/>
  <c r="E12" i="3"/>
  <c r="N118" i="3"/>
  <c r="C12" i="3"/>
  <c r="G48" i="3"/>
  <c r="C93" i="3"/>
  <c r="H61" i="3"/>
  <c r="H58" i="3"/>
  <c r="N24" i="3"/>
  <c r="H24" i="3"/>
  <c r="P71" i="3"/>
  <c r="F21" i="3"/>
  <c r="A58" i="3"/>
  <c r="G93" i="3"/>
  <c r="H46" i="3"/>
  <c r="F14" i="3"/>
  <c r="E37" i="3"/>
  <c r="C97" i="3"/>
  <c r="C48" i="3"/>
  <c r="A60" i="3"/>
  <c r="P48" i="3"/>
  <c r="A49" i="3"/>
  <c r="E58" i="3"/>
  <c r="G130" i="3"/>
  <c r="N23" i="3"/>
  <c r="P94" i="3"/>
  <c r="P50" i="3"/>
  <c r="E50" i="3"/>
  <c r="F130" i="3"/>
  <c r="N14" i="3"/>
  <c r="G94" i="3"/>
  <c r="N12" i="3"/>
  <c r="Q37" i="3"/>
  <c r="B12" i="3"/>
  <c r="G71" i="3"/>
  <c r="Q93" i="3"/>
  <c r="D46" i="3"/>
  <c r="C118" i="3"/>
  <c r="N95" i="3"/>
  <c r="P46" i="3"/>
  <c r="A114" i="3"/>
  <c r="P97" i="3"/>
  <c r="D120" i="3"/>
  <c r="Q116" i="3"/>
  <c r="G58" i="3"/>
  <c r="G24" i="3"/>
  <c r="Q24" i="3"/>
  <c r="Q103" i="3"/>
  <c r="P105" i="3"/>
  <c r="E95" i="3"/>
  <c r="Q73" i="3"/>
  <c r="F97" i="3"/>
  <c r="H56" i="3"/>
  <c r="B84" i="3"/>
  <c r="F73" i="3"/>
  <c r="F95" i="3"/>
  <c r="B80" i="3"/>
  <c r="F93" i="3"/>
  <c r="F105" i="3"/>
  <c r="C80" i="3"/>
  <c r="L5" i="3"/>
  <c r="A4" i="3"/>
  <c r="D20" i="3"/>
  <c r="A44" i="3"/>
  <c r="B8" i="3"/>
  <c r="A18" i="3"/>
  <c r="E8" i="3"/>
  <c r="N4" i="3"/>
  <c r="G17" i="3"/>
  <c r="P42" i="3"/>
  <c r="D44" i="3"/>
  <c r="E110" i="3"/>
  <c r="B132" i="3"/>
  <c r="G107" i="3"/>
  <c r="G44" i="3"/>
  <c r="C66" i="3"/>
  <c r="N77" i="3"/>
  <c r="H91" i="3"/>
  <c r="A66" i="3"/>
  <c r="F27" i="3"/>
  <c r="D114" i="3"/>
  <c r="F52" i="3"/>
  <c r="F90" i="3"/>
  <c r="N86" i="3"/>
  <c r="A78" i="3"/>
  <c r="B27" i="3"/>
  <c r="C67" i="3"/>
  <c r="F114" i="3"/>
  <c r="P16" i="3"/>
  <c r="G134" i="3"/>
  <c r="F8" i="3"/>
  <c r="E88" i="3"/>
  <c r="H76" i="3"/>
  <c r="B44" i="3"/>
  <c r="Q88" i="3"/>
  <c r="H41" i="3"/>
  <c r="Q41" i="3"/>
  <c r="F17" i="3"/>
  <c r="H78" i="3"/>
  <c r="E125" i="3"/>
  <c r="A90" i="3"/>
  <c r="E114" i="3"/>
  <c r="B17" i="3"/>
  <c r="C78" i="3"/>
  <c r="P44" i="3"/>
  <c r="E91" i="3"/>
  <c r="H39" i="3"/>
  <c r="D79" i="3"/>
  <c r="C124" i="3"/>
  <c r="N78" i="3"/>
  <c r="A41" i="3"/>
  <c r="A134" i="3"/>
  <c r="Q90" i="3"/>
  <c r="D67" i="3"/>
  <c r="P39" i="3"/>
  <c r="A91" i="3"/>
  <c r="Q66" i="3"/>
  <c r="D77" i="3"/>
  <c r="N66" i="3"/>
  <c r="H114" i="3"/>
  <c r="H86" i="3"/>
  <c r="F132" i="3"/>
  <c r="B66" i="3"/>
  <c r="G88" i="3"/>
  <c r="H4" i="3"/>
  <c r="D91" i="3"/>
  <c r="C4" i="3"/>
  <c r="F66" i="3"/>
  <c r="H88" i="3"/>
  <c r="H66" i="3"/>
  <c r="P66" i="3"/>
  <c r="C76" i="3"/>
  <c r="Q39" i="3"/>
  <c r="D90" i="3"/>
  <c r="G8" i="3"/>
  <c r="Q67" i="3"/>
  <c r="Q43" i="3"/>
  <c r="E67" i="3"/>
  <c r="D66" i="3"/>
  <c r="C114" i="3"/>
  <c r="H72" i="3"/>
  <c r="G72" i="3"/>
  <c r="N72" i="3"/>
  <c r="H65" i="3"/>
  <c r="N65" i="3"/>
  <c r="E65" i="3"/>
  <c r="C65" i="3"/>
  <c r="G65" i="3"/>
  <c r="C63" i="3"/>
  <c r="F63" i="3"/>
  <c r="N63" i="3"/>
  <c r="H63" i="3"/>
  <c r="A63" i="3"/>
  <c r="P63" i="3"/>
  <c r="B63" i="3"/>
  <c r="G63" i="3"/>
  <c r="N61" i="3"/>
  <c r="A61" i="3"/>
  <c r="D61" i="3"/>
  <c r="P61" i="3"/>
  <c r="F61" i="3"/>
  <c r="E61" i="3"/>
  <c r="G61" i="3"/>
  <c r="G59" i="3"/>
  <c r="H51" i="3"/>
  <c r="C51" i="3"/>
  <c r="B33" i="3"/>
  <c r="F33" i="3"/>
  <c r="D33" i="3"/>
  <c r="C33" i="3"/>
  <c r="N33" i="3"/>
  <c r="P33" i="3"/>
  <c r="N29" i="3"/>
  <c r="G29" i="3"/>
  <c r="B29" i="3"/>
  <c r="E29" i="3"/>
  <c r="P29" i="3"/>
  <c r="H29" i="3"/>
  <c r="A29" i="3"/>
  <c r="C29" i="3"/>
  <c r="C27" i="3"/>
  <c r="P27" i="3"/>
  <c r="H27" i="3"/>
  <c r="E27" i="3"/>
  <c r="N27" i="3"/>
  <c r="A25" i="3"/>
  <c r="A23" i="3"/>
  <c r="P23" i="3"/>
  <c r="H23" i="3"/>
  <c r="B23" i="3"/>
  <c r="F18" i="3"/>
  <c r="H15" i="3"/>
  <c r="F15" i="3"/>
  <c r="Q15" i="3"/>
  <c r="C15" i="3"/>
  <c r="A15" i="3"/>
  <c r="Q13" i="3"/>
  <c r="G13" i="3"/>
  <c r="F13" i="3"/>
  <c r="C13" i="3"/>
  <c r="N13" i="3"/>
  <c r="B11" i="3"/>
  <c r="D11" i="3"/>
  <c r="E11" i="3"/>
  <c r="Q11" i="3"/>
  <c r="A11" i="3"/>
  <c r="D13" i="3"/>
  <c r="N18" i="3"/>
  <c r="G18" i="3"/>
  <c r="N11" i="3"/>
  <c r="C130" i="3"/>
  <c r="N130" i="3"/>
  <c r="B130" i="3"/>
  <c r="Q130" i="3"/>
  <c r="P130" i="3"/>
  <c r="D130" i="3"/>
  <c r="N128" i="3"/>
  <c r="E128" i="3"/>
  <c r="D126" i="3"/>
  <c r="N126" i="3"/>
  <c r="Q126" i="3"/>
  <c r="E126" i="3"/>
  <c r="H126" i="3"/>
  <c r="H124" i="3"/>
  <c r="N124" i="3"/>
  <c r="Q124" i="3"/>
  <c r="D124" i="3"/>
  <c r="P124" i="3"/>
  <c r="E124" i="3"/>
  <c r="B124" i="3"/>
  <c r="E121" i="3"/>
  <c r="P121" i="3"/>
  <c r="G121" i="3"/>
  <c r="Q119" i="3"/>
  <c r="H119" i="3"/>
  <c r="F119" i="3"/>
  <c r="G119" i="3"/>
  <c r="A112" i="3"/>
  <c r="Q112" i="3"/>
  <c r="C110" i="3"/>
  <c r="P110" i="3"/>
  <c r="F110" i="3"/>
  <c r="G108" i="3"/>
  <c r="C108" i="3"/>
  <c r="N108" i="3"/>
  <c r="Q87" i="3"/>
  <c r="D87" i="3"/>
  <c r="E87" i="3"/>
  <c r="G87" i="3"/>
  <c r="A87" i="3"/>
  <c r="C87" i="3"/>
  <c r="F87" i="3"/>
  <c r="F88" i="3"/>
  <c r="N88" i="3"/>
  <c r="D105" i="3"/>
  <c r="C90" i="3"/>
  <c r="H105" i="3"/>
  <c r="B88" i="3"/>
  <c r="B103" i="3"/>
  <c r="H103" i="3"/>
  <c r="C105" i="3"/>
  <c r="P88" i="3"/>
  <c r="A88" i="3"/>
  <c r="H90" i="3"/>
  <c r="C88" i="3"/>
  <c r="A86" i="3"/>
  <c r="N115" i="3"/>
  <c r="H36" i="3"/>
  <c r="H83" i="3"/>
  <c r="F83" i="3"/>
  <c r="P115" i="3"/>
  <c r="Q115" i="3"/>
  <c r="N83" i="3"/>
  <c r="Q109" i="3"/>
  <c r="D109" i="3"/>
  <c r="A109" i="3"/>
  <c r="N109" i="3"/>
  <c r="C5" i="3"/>
  <c r="N96" i="3"/>
  <c r="P96" i="3"/>
  <c r="D92" i="3"/>
  <c r="F117" i="3"/>
  <c r="Q79" i="3"/>
  <c r="N113" i="3"/>
  <c r="P129" i="3"/>
  <c r="C129" i="3"/>
  <c r="B111" i="3"/>
  <c r="C111" i="3"/>
  <c r="D60" i="3"/>
  <c r="B60" i="3"/>
  <c r="D57" i="3"/>
  <c r="G57" i="3"/>
  <c r="A52" i="3"/>
  <c r="E34" i="3"/>
  <c r="B34" i="3"/>
  <c r="G28" i="3"/>
  <c r="E28" i="3"/>
  <c r="F26" i="3"/>
  <c r="B26" i="3"/>
  <c r="G19" i="3"/>
  <c r="C19" i="3"/>
  <c r="B19" i="3"/>
  <c r="E19" i="3"/>
  <c r="B9" i="3"/>
  <c r="Q9" i="3"/>
  <c r="N9" i="3"/>
  <c r="C9" i="3"/>
  <c r="A94" i="3"/>
  <c r="H81" i="3"/>
  <c r="A57" i="3"/>
  <c r="E7" i="3"/>
  <c r="C120" i="3"/>
  <c r="H94" i="3"/>
  <c r="P7" i="3"/>
  <c r="H120" i="3"/>
  <c r="A34" i="3"/>
  <c r="C117" i="3"/>
  <c r="A129" i="3"/>
  <c r="G83" i="3"/>
  <c r="A83" i="3"/>
  <c r="G92" i="3"/>
  <c r="C113" i="3"/>
  <c r="G113" i="3"/>
  <c r="E109" i="3"/>
  <c r="A115" i="3"/>
  <c r="A19" i="3"/>
  <c r="C83" i="3"/>
  <c r="G34" i="3"/>
  <c r="G127" i="3"/>
  <c r="H30" i="3"/>
  <c r="P109" i="3"/>
  <c r="P26" i="3"/>
  <c r="B131" i="3"/>
  <c r="F133" i="3"/>
  <c r="P32" i="3"/>
  <c r="G9" i="3"/>
  <c r="Q77" i="3"/>
  <c r="P69" i="3"/>
  <c r="H69" i="3"/>
  <c r="C69" i="3"/>
  <c r="E53" i="3"/>
  <c r="B48" i="3"/>
  <c r="A48" i="3"/>
  <c r="N48" i="3"/>
  <c r="H48" i="3"/>
  <c r="E48" i="3"/>
  <c r="F48" i="3"/>
  <c r="E46" i="3"/>
  <c r="A46" i="3"/>
  <c r="Q46" i="3"/>
  <c r="C44" i="3"/>
  <c r="Q44" i="3"/>
  <c r="N44" i="3"/>
  <c r="H44" i="3"/>
  <c r="F44" i="3"/>
  <c r="B42" i="3"/>
  <c r="G42" i="3"/>
  <c r="F42" i="3"/>
  <c r="C42" i="3"/>
  <c r="Q42" i="3"/>
  <c r="Q22" i="3"/>
  <c r="G22" i="3"/>
  <c r="P22" i="3"/>
  <c r="D22" i="3"/>
  <c r="B22" i="3"/>
  <c r="N22" i="3"/>
  <c r="B16" i="3"/>
  <c r="C16" i="3"/>
  <c r="F16" i="3"/>
  <c r="Q16" i="3"/>
  <c r="D16" i="3"/>
  <c r="B14" i="3"/>
  <c r="G14" i="3"/>
  <c r="H14" i="3"/>
  <c r="A14" i="3"/>
  <c r="E14" i="3"/>
  <c r="C14" i="3"/>
  <c r="A12" i="3"/>
  <c r="G12" i="3"/>
  <c r="H49" i="3"/>
  <c r="G49" i="3"/>
  <c r="B49" i="3"/>
  <c r="P49" i="3"/>
  <c r="C49" i="3"/>
  <c r="Q49" i="3"/>
  <c r="P83" i="3"/>
  <c r="C92" i="3"/>
  <c r="G7" i="3"/>
  <c r="Q111" i="3"/>
  <c r="Q7" i="3"/>
  <c r="F7" i="3"/>
  <c r="N36" i="3"/>
  <c r="E94" i="3"/>
  <c r="P57" i="3"/>
  <c r="N60" i="3"/>
  <c r="F34" i="3"/>
  <c r="N117" i="3"/>
  <c r="H34" i="3"/>
  <c r="Q34" i="3"/>
  <c r="Q129" i="3"/>
  <c r="P60" i="3"/>
  <c r="C60" i="3"/>
  <c r="G109" i="3"/>
  <c r="E115" i="3"/>
  <c r="F109" i="3"/>
  <c r="Q19" i="3"/>
  <c r="D9" i="3"/>
  <c r="H131" i="3"/>
  <c r="H109" i="3"/>
  <c r="E9" i="3"/>
  <c r="F96" i="3"/>
  <c r="N32" i="3"/>
  <c r="N34" i="3"/>
  <c r="P102" i="3"/>
  <c r="H102" i="3"/>
  <c r="N100" i="3"/>
  <c r="Q100" i="3"/>
  <c r="F100" i="3"/>
  <c r="F74" i="3"/>
  <c r="A74" i="3"/>
  <c r="H74" i="3"/>
  <c r="Q74" i="3"/>
  <c r="G25" i="3"/>
  <c r="Q25" i="3"/>
  <c r="F25" i="3"/>
  <c r="N25" i="3"/>
  <c r="D86" i="3"/>
  <c r="A108" i="3"/>
  <c r="B69" i="3"/>
  <c r="Q108" i="3"/>
  <c r="B86" i="3"/>
  <c r="B56" i="3"/>
  <c r="C86" i="3"/>
  <c r="P108" i="3"/>
  <c r="P120" i="3"/>
  <c r="E113" i="3"/>
  <c r="A127" i="3"/>
  <c r="E127" i="3"/>
  <c r="D113" i="3"/>
  <c r="G86" i="3"/>
  <c r="D64" i="3"/>
  <c r="P20" i="3"/>
  <c r="P59" i="3"/>
  <c r="Q127" i="3"/>
  <c r="C64" i="3"/>
  <c r="D127" i="3"/>
  <c r="H127" i="3"/>
  <c r="N127" i="3"/>
  <c r="F127" i="3"/>
  <c r="E64" i="3"/>
  <c r="Q86" i="3"/>
  <c r="E56" i="3"/>
  <c r="P104" i="3"/>
  <c r="P87" i="3"/>
  <c r="B87" i="3"/>
  <c r="D65" i="3"/>
  <c r="F65" i="3"/>
  <c r="P65" i="3"/>
  <c r="B65" i="3"/>
  <c r="E104" i="3"/>
  <c r="N104" i="3"/>
  <c r="A65" i="3"/>
  <c r="Q131" i="3"/>
  <c r="D131" i="3"/>
  <c r="E131" i="3"/>
  <c r="P131" i="3"/>
  <c r="C131" i="3"/>
  <c r="A131" i="3"/>
  <c r="G131" i="3"/>
  <c r="A126" i="3"/>
  <c r="G126" i="3"/>
  <c r="N121" i="3"/>
  <c r="A121" i="3"/>
  <c r="H121" i="3"/>
  <c r="D121" i="3"/>
  <c r="Q121" i="3"/>
  <c r="B121" i="3"/>
  <c r="F121" i="3"/>
  <c r="N119" i="3"/>
  <c r="E119" i="3"/>
  <c r="B119" i="3"/>
  <c r="E68" i="3"/>
  <c r="P68" i="3"/>
  <c r="P55" i="3"/>
  <c r="D55" i="3"/>
  <c r="Q53" i="3"/>
  <c r="A53" i="3"/>
  <c r="B53" i="3"/>
  <c r="C53" i="3"/>
  <c r="P53" i="3"/>
  <c r="N50" i="3"/>
  <c r="C50" i="3"/>
  <c r="P19" i="3"/>
  <c r="D19" i="3"/>
  <c r="B112" i="3"/>
  <c r="C112" i="3"/>
  <c r="N110" i="3"/>
  <c r="G110" i="3"/>
  <c r="B110" i="3"/>
  <c r="Q110" i="3"/>
  <c r="H110" i="3"/>
  <c r="D110" i="3"/>
  <c r="E96" i="3"/>
  <c r="B96" i="3"/>
  <c r="Q96" i="3"/>
  <c r="D96" i="3"/>
  <c r="H96" i="3"/>
  <c r="G73" i="3"/>
  <c r="B73" i="3"/>
  <c r="N73" i="3"/>
  <c r="E73" i="3"/>
  <c r="N45" i="3"/>
  <c r="B45" i="3"/>
  <c r="E45" i="3"/>
  <c r="H28" i="3"/>
  <c r="B28" i="3"/>
  <c r="N28" i="3"/>
  <c r="H26" i="3"/>
  <c r="F23" i="3"/>
  <c r="G23" i="3"/>
  <c r="Q23" i="3"/>
  <c r="H104" i="3"/>
  <c r="P113" i="3"/>
  <c r="A113" i="3"/>
  <c r="E108" i="3"/>
  <c r="D108" i="3"/>
  <c r="F108" i="3"/>
  <c r="H108" i="3"/>
  <c r="P99" i="3"/>
  <c r="F99" i="3"/>
  <c r="E92" i="3"/>
  <c r="B92" i="3"/>
  <c r="Q92" i="3"/>
  <c r="H92" i="3"/>
  <c r="F92" i="3"/>
  <c r="A69" i="3"/>
  <c r="Q69" i="3"/>
  <c r="E69" i="3"/>
  <c r="F69" i="3"/>
  <c r="D69" i="3"/>
  <c r="G69" i="3"/>
  <c r="N69" i="3"/>
  <c r="Q64" i="3"/>
  <c r="G64" i="3"/>
  <c r="F64" i="3"/>
  <c r="P64" i="3"/>
  <c r="F54" i="3"/>
  <c r="D54" i="3"/>
  <c r="P54" i="3"/>
  <c r="P35" i="3"/>
  <c r="B35" i="3"/>
  <c r="N35" i="3"/>
  <c r="Q35" i="3"/>
  <c r="D7" i="3"/>
  <c r="C7" i="3"/>
  <c r="Q21" i="3"/>
  <c r="B6" i="3"/>
  <c r="H9" i="3"/>
  <c r="F9" i="3"/>
  <c r="A27" i="3"/>
  <c r="F24" i="3"/>
  <c r="F6" i="3"/>
  <c r="A98" i="3"/>
  <c r="D36" i="3"/>
  <c r="E116" i="3"/>
  <c r="A81" i="3"/>
  <c r="P43" i="3"/>
  <c r="H43" i="3"/>
  <c r="P107" i="3"/>
  <c r="D84" i="3"/>
  <c r="N62" i="3"/>
  <c r="A54" i="3"/>
  <c r="C132" i="3"/>
  <c r="E54" i="3"/>
  <c r="H125" i="3"/>
  <c r="G55" i="3"/>
  <c r="G54" i="3"/>
  <c r="D47" i="3"/>
  <c r="C47" i="3"/>
  <c r="Q55" i="3"/>
  <c r="F55" i="3"/>
  <c r="E102" i="3"/>
  <c r="Q102" i="3"/>
  <c r="C54" i="3"/>
  <c r="H54" i="3"/>
  <c r="C68" i="3"/>
  <c r="Q132" i="3"/>
  <c r="C125" i="3"/>
  <c r="N120" i="3"/>
  <c r="A102" i="3"/>
  <c r="G99" i="3"/>
  <c r="G98" i="3"/>
  <c r="F94" i="3"/>
  <c r="A84" i="3"/>
  <c r="Q81" i="3"/>
  <c r="G77" i="3"/>
  <c r="B76" i="3"/>
  <c r="C72" i="3"/>
  <c r="A68" i="3"/>
  <c r="D62" i="3"/>
  <c r="B55" i="3"/>
  <c r="B54" i="3"/>
  <c r="G47" i="3"/>
  <c r="B43" i="3"/>
  <c r="F37" i="3"/>
  <c r="A36" i="3"/>
  <c r="H31" i="3"/>
  <c r="E36" i="3"/>
  <c r="G68" i="3"/>
  <c r="E111" i="3"/>
  <c r="H84" i="3"/>
  <c r="Q107" i="3"/>
  <c r="N102" i="3"/>
  <c r="E77" i="3"/>
  <c r="F84" i="3"/>
  <c r="P81" i="3"/>
  <c r="N43" i="3"/>
  <c r="Q36" i="3"/>
  <c r="A76" i="3"/>
  <c r="G84" i="3"/>
  <c r="P72" i="3"/>
  <c r="H99" i="3"/>
  <c r="N68" i="3"/>
  <c r="F81" i="3"/>
  <c r="C94" i="3"/>
  <c r="B106" i="3"/>
  <c r="B120" i="3"/>
  <c r="N98" i="3"/>
  <c r="F116" i="3"/>
  <c r="C85" i="3"/>
  <c r="G76" i="3"/>
  <c r="C36" i="3"/>
  <c r="G132" i="3"/>
  <c r="H68" i="3"/>
  <c r="D31" i="3"/>
  <c r="D94" i="3"/>
  <c r="C77" i="3"/>
  <c r="C99" i="3"/>
  <c r="E99" i="3"/>
  <c r="D98" i="3"/>
  <c r="P36" i="3"/>
  <c r="D76" i="3"/>
  <c r="E31" i="3"/>
  <c r="Q120" i="3"/>
  <c r="B99" i="3"/>
  <c r="C98" i="3"/>
  <c r="E98" i="3"/>
  <c r="N106" i="3"/>
  <c r="B72" i="3"/>
  <c r="A106" i="3"/>
  <c r="F43" i="3"/>
  <c r="Q99" i="3"/>
  <c r="Q62" i="3"/>
  <c r="C84" i="3"/>
  <c r="F62" i="3"/>
  <c r="G37" i="3"/>
  <c r="B77" i="3"/>
  <c r="P89" i="3"/>
  <c r="A55" i="3"/>
  <c r="N132" i="3"/>
  <c r="A132" i="3"/>
  <c r="C43" i="3"/>
  <c r="E55" i="3"/>
  <c r="N54" i="3"/>
  <c r="P76" i="3"/>
  <c r="P62" i="3"/>
  <c r="B47" i="3"/>
  <c r="P106" i="3"/>
  <c r="F47" i="3"/>
  <c r="G120" i="3"/>
  <c r="P47" i="3"/>
  <c r="H77" i="3"/>
  <c r="G124" i="3"/>
  <c r="A124" i="3"/>
  <c r="E132" i="3"/>
  <c r="E120" i="3"/>
  <c r="P77" i="3"/>
  <c r="F107" i="3"/>
  <c r="D81" i="3"/>
  <c r="F36" i="3"/>
  <c r="Q72" i="3"/>
  <c r="B98" i="3"/>
  <c r="F125" i="3"/>
  <c r="Q31" i="3"/>
  <c r="P98" i="3"/>
  <c r="G102" i="3"/>
  <c r="C102" i="3"/>
  <c r="N76" i="3"/>
  <c r="D125" i="3"/>
  <c r="F68" i="3"/>
  <c r="N84" i="3"/>
  <c r="D99" i="3"/>
  <c r="P116" i="3"/>
  <c r="E85" i="3"/>
  <c r="E76" i="3"/>
  <c r="H89" i="3"/>
  <c r="D37" i="3"/>
  <c r="G85" i="3"/>
  <c r="P84" i="3"/>
  <c r="A72" i="3"/>
  <c r="A77" i="3"/>
  <c r="B102" i="3"/>
  <c r="H116" i="3"/>
  <c r="B116" i="3"/>
  <c r="G125" i="3"/>
  <c r="D107" i="3"/>
  <c r="F98" i="3"/>
  <c r="E72" i="3"/>
  <c r="H98" i="3"/>
  <c r="N37" i="3"/>
  <c r="A37" i="3"/>
  <c r="F120" i="3"/>
  <c r="D116" i="3"/>
  <c r="F102" i="3"/>
  <c r="C31" i="3"/>
  <c r="G43" i="3"/>
  <c r="D43" i="3"/>
  <c r="F72" i="3"/>
  <c r="C62" i="3"/>
  <c r="A62" i="3"/>
  <c r="E47" i="3"/>
  <c r="H55" i="3"/>
  <c r="C55" i="3"/>
  <c r="N47" i="3"/>
  <c r="N55" i="3"/>
  <c r="D102" i="3"/>
  <c r="H5" i="3" l="1"/>
  <c r="E5" i="3"/>
  <c r="B5" i="3"/>
  <c r="A5" i="3"/>
  <c r="F5" i="3"/>
  <c r="L129" i="3"/>
  <c r="O135" i="2"/>
  <c r="N10" i="2"/>
  <c r="O10" i="2" s="1"/>
  <c r="N11" i="2"/>
  <c r="P91" i="3"/>
  <c r="F91" i="3"/>
  <c r="G91" i="3"/>
  <c r="C91" i="3"/>
  <c r="B91" i="3"/>
  <c r="N91" i="3"/>
  <c r="H52" i="3"/>
  <c r="Q18" i="3"/>
  <c r="G90" i="3"/>
  <c r="Q57" i="3"/>
  <c r="Q101" i="3"/>
  <c r="F113" i="3"/>
  <c r="H113" i="3"/>
  <c r="G79" i="3"/>
  <c r="C10" i="3"/>
  <c r="G10" i="3"/>
  <c r="H10" i="3"/>
  <c r="L36" i="3"/>
  <c r="G123" i="3"/>
  <c r="H67" i="3"/>
  <c r="G67" i="3"/>
  <c r="F67" i="3"/>
  <c r="L113" i="3"/>
  <c r="L41" i="3"/>
  <c r="D112" i="3"/>
  <c r="N134" i="3"/>
  <c r="H112" i="3"/>
  <c r="B122" i="3"/>
  <c r="N112" i="3"/>
  <c r="G112" i="3"/>
  <c r="C21" i="3"/>
  <c r="B21" i="3"/>
  <c r="L108" i="3"/>
  <c r="L46" i="3"/>
  <c r="E134" i="3"/>
  <c r="C134" i="3"/>
  <c r="F123" i="3"/>
  <c r="D123" i="3"/>
  <c r="Q123" i="3"/>
  <c r="B78" i="3"/>
  <c r="Q78" i="3"/>
  <c r="L77" i="3"/>
  <c r="H123" i="3"/>
  <c r="G133" i="3"/>
  <c r="N111" i="3"/>
  <c r="A111" i="3"/>
  <c r="F111" i="3"/>
  <c r="G111" i="3"/>
  <c r="D111" i="3"/>
  <c r="G32" i="3"/>
  <c r="Q32" i="3"/>
  <c r="A32" i="3"/>
  <c r="D32" i="3"/>
  <c r="F32" i="3"/>
  <c r="C32" i="3"/>
  <c r="N20" i="3"/>
  <c r="F20" i="3"/>
  <c r="D8" i="3"/>
  <c r="C8" i="3"/>
  <c r="N8" i="3"/>
  <c r="Q8" i="3"/>
  <c r="A8" i="3"/>
  <c r="P8" i="3"/>
  <c r="H122" i="3"/>
  <c r="Q122" i="3"/>
  <c r="N122" i="3"/>
  <c r="L9" i="3"/>
  <c r="B134" i="3"/>
  <c r="C133" i="3"/>
  <c r="P101" i="3"/>
  <c r="A7" i="3"/>
  <c r="B7" i="3"/>
  <c r="N7" i="3"/>
  <c r="H7" i="3"/>
  <c r="L14" i="3"/>
  <c r="H134" i="3"/>
  <c r="N123" i="3"/>
  <c r="F40" i="3"/>
  <c r="A31" i="3"/>
  <c r="P31" i="3"/>
  <c r="B31" i="3"/>
  <c r="N19" i="3"/>
  <c r="F19" i="3"/>
  <c r="L112" i="3"/>
  <c r="P112" i="3"/>
  <c r="L107" i="3"/>
  <c r="C20" i="3"/>
  <c r="Q30" i="3"/>
  <c r="E133" i="3"/>
  <c r="F101" i="3"/>
  <c r="E42" i="3"/>
  <c r="A42" i="3"/>
  <c r="H18" i="3"/>
  <c r="L81" i="3"/>
  <c r="B123" i="3"/>
  <c r="Q75" i="3"/>
  <c r="H75" i="3"/>
  <c r="B52" i="3"/>
  <c r="E52" i="3"/>
  <c r="P52" i="3"/>
  <c r="G30" i="3"/>
  <c r="B30" i="3"/>
  <c r="F30" i="3"/>
  <c r="B62" i="3"/>
  <c r="P28" i="3"/>
  <c r="B32" i="3"/>
  <c r="A16" i="3"/>
  <c r="E75" i="3"/>
  <c r="G21" i="3"/>
  <c r="E63" i="3"/>
  <c r="E20" i="3"/>
  <c r="D78" i="3"/>
  <c r="E90" i="3"/>
  <c r="A40" i="3"/>
  <c r="C101" i="3"/>
  <c r="N101" i="3"/>
  <c r="E41" i="3"/>
  <c r="F41" i="3"/>
  <c r="L39" i="3"/>
  <c r="D85" i="3"/>
  <c r="B40" i="3"/>
  <c r="P74" i="3"/>
  <c r="N74" i="3"/>
  <c r="E74" i="3"/>
  <c r="G74" i="3"/>
  <c r="D74" i="3"/>
  <c r="F51" i="3"/>
  <c r="D51" i="3"/>
  <c r="N51" i="3"/>
  <c r="Q51" i="3"/>
  <c r="G51" i="3"/>
  <c r="H85" i="3"/>
  <c r="E62" i="3"/>
  <c r="E4" i="3"/>
  <c r="F4" i="3"/>
  <c r="D4" i="3"/>
  <c r="A123" i="3"/>
  <c r="P40" i="3"/>
  <c r="H40" i="3"/>
  <c r="F28" i="3"/>
  <c r="Q28" i="3"/>
  <c r="B107" i="3"/>
  <c r="C107" i="3"/>
  <c r="N107" i="3"/>
  <c r="H107" i="3"/>
  <c r="G96" i="3"/>
  <c r="C96" i="3"/>
  <c r="L103" i="3"/>
  <c r="L80" i="3"/>
  <c r="F75" i="3"/>
  <c r="H106" i="3"/>
  <c r="B75" i="3"/>
  <c r="H133" i="3"/>
  <c r="Q133" i="3"/>
  <c r="D28" i="3"/>
  <c r="P90" i="3"/>
  <c r="B67" i="3"/>
  <c r="Q95" i="3"/>
  <c r="N40" i="3"/>
  <c r="H21" i="3"/>
  <c r="N129" i="3"/>
  <c r="D129" i="3"/>
  <c r="B129" i="3"/>
  <c r="F129" i="3"/>
  <c r="H118" i="3"/>
  <c r="Q118" i="3"/>
  <c r="E84" i="3"/>
  <c r="C61" i="3"/>
  <c r="B50" i="3"/>
  <c r="D50" i="3"/>
  <c r="G39" i="3"/>
  <c r="B15" i="3"/>
  <c r="L62" i="3"/>
  <c r="L75" i="3"/>
  <c r="L54" i="3"/>
  <c r="B4" i="3"/>
  <c r="H16" i="3"/>
  <c r="D40" i="3"/>
  <c r="F106" i="3"/>
  <c r="N67" i="3"/>
  <c r="P95" i="3"/>
  <c r="A95" i="3"/>
  <c r="B95" i="3"/>
  <c r="E101" i="3"/>
  <c r="Q10" i="3"/>
  <c r="C6" i="3"/>
  <c r="E117" i="3"/>
  <c r="B117" i="3"/>
  <c r="P117" i="3"/>
  <c r="G117" i="3"/>
  <c r="Q117" i="3"/>
  <c r="D117" i="3"/>
  <c r="N49" i="3"/>
  <c r="E49" i="3"/>
  <c r="F49" i="3"/>
  <c r="G26" i="3"/>
  <c r="E26" i="3"/>
  <c r="D26" i="3"/>
  <c r="C26" i="3"/>
  <c r="Q26" i="3"/>
  <c r="N26" i="3"/>
  <c r="L105" i="3"/>
  <c r="A28" i="3"/>
  <c r="F79" i="3"/>
  <c r="N30" i="3"/>
  <c r="H6" i="3"/>
  <c r="H100" i="3"/>
  <c r="Q134" i="3"/>
  <c r="C30" i="3"/>
  <c r="A133" i="3"/>
  <c r="Q89" i="3"/>
  <c r="G15" i="3"/>
  <c r="A20" i="3"/>
  <c r="E18" i="3"/>
  <c r="G95" i="3"/>
  <c r="B57" i="3"/>
  <c r="N17" i="3"/>
  <c r="N6" i="3"/>
  <c r="Q83" i="3"/>
  <c r="E83" i="3"/>
  <c r="B71" i="3"/>
  <c r="E71" i="3"/>
  <c r="H60" i="3"/>
  <c r="Q60" i="3"/>
  <c r="F85" i="3"/>
  <c r="N85" i="3"/>
  <c r="E30" i="3"/>
  <c r="C89" i="3"/>
  <c r="F31" i="3"/>
  <c r="D6" i="3"/>
  <c r="C79" i="3"/>
  <c r="D100" i="3"/>
  <c r="A79" i="3"/>
  <c r="H117" i="3"/>
  <c r="A30" i="3"/>
  <c r="B89" i="3"/>
  <c r="D15" i="3"/>
  <c r="B74" i="3"/>
  <c r="P17" i="3"/>
  <c r="P122" i="3"/>
  <c r="P127" i="3"/>
  <c r="B127" i="3"/>
  <c r="C127" i="3"/>
  <c r="E105" i="3"/>
  <c r="Q105" i="3"/>
  <c r="N105" i="3"/>
  <c r="N94" i="3"/>
  <c r="Q94" i="3"/>
  <c r="L43" i="3"/>
  <c r="G78" i="3"/>
  <c r="B113" i="3"/>
  <c r="G122" i="3"/>
  <c r="H32" i="3"/>
  <c r="A89" i="3"/>
  <c r="A128" i="3"/>
  <c r="N15" i="3"/>
  <c r="B20" i="3"/>
  <c r="E39" i="3"/>
  <c r="P30" i="3"/>
  <c r="Q17" i="3"/>
  <c r="P78" i="3"/>
  <c r="E40" i="3"/>
  <c r="N57" i="3"/>
  <c r="G116" i="3"/>
  <c r="N116" i="3"/>
  <c r="A116" i="3"/>
  <c r="B37" i="3"/>
  <c r="C37" i="3"/>
  <c r="H37" i="3"/>
  <c r="L96" i="3"/>
  <c r="P85" i="3"/>
  <c r="B79" i="3"/>
  <c r="G100" i="3"/>
  <c r="P111" i="3"/>
  <c r="D89" i="3"/>
  <c r="A21" i="3"/>
  <c r="B100" i="3"/>
  <c r="F134" i="3"/>
  <c r="B133" i="3"/>
  <c r="E32" i="3"/>
  <c r="D122" i="3"/>
  <c r="Q106" i="3"/>
  <c r="H128" i="3"/>
  <c r="E15" i="3"/>
  <c r="E51" i="3"/>
  <c r="P41" i="3"/>
  <c r="A39" i="3"/>
  <c r="C39" i="3"/>
  <c r="G115" i="3"/>
  <c r="P10" i="3"/>
  <c r="C41" i="3"/>
  <c r="F78" i="3"/>
  <c r="D70" i="3"/>
  <c r="A70" i="3"/>
  <c r="H70" i="3"/>
  <c r="B59" i="3"/>
  <c r="H59" i="3"/>
  <c r="E59" i="3"/>
  <c r="A59" i="3"/>
  <c r="F59" i="3"/>
  <c r="N133" i="3"/>
  <c r="H79" i="3"/>
  <c r="E79" i="3"/>
  <c r="P100" i="3"/>
  <c r="Q113" i="3"/>
  <c r="D106" i="3"/>
  <c r="B128" i="3"/>
  <c r="B51" i="3"/>
  <c r="G41" i="3"/>
  <c r="P67" i="3"/>
  <c r="Q91" i="3"/>
  <c r="C123" i="3"/>
  <c r="C75" i="3"/>
  <c r="N71" i="3"/>
  <c r="A104" i="3"/>
  <c r="F104" i="3"/>
  <c r="G104" i="3"/>
  <c r="C104" i="3"/>
  <c r="B104" i="3"/>
  <c r="Q104" i="3"/>
  <c r="B93" i="3"/>
  <c r="P93" i="3"/>
  <c r="L51" i="3"/>
  <c r="N31" i="3"/>
  <c r="E100" i="3"/>
  <c r="N79" i="3"/>
  <c r="A122" i="3"/>
  <c r="F122" i="3"/>
  <c r="C106" i="3"/>
  <c r="Q4" i="3"/>
  <c r="D41" i="3"/>
  <c r="C115" i="3"/>
  <c r="F115" i="3"/>
  <c r="H47" i="3"/>
  <c r="A47" i="3"/>
  <c r="E24" i="3"/>
  <c r="B24" i="3"/>
  <c r="P24" i="3"/>
  <c r="A24" i="3"/>
  <c r="L119" i="3"/>
  <c r="L109" i="3"/>
  <c r="B85" i="3"/>
  <c r="H57" i="3"/>
  <c r="Q52" i="3"/>
  <c r="P18" i="3"/>
  <c r="E16" i="3"/>
  <c r="G62" i="3"/>
  <c r="E123" i="3"/>
  <c r="N41" i="3"/>
  <c r="E81" i="3"/>
  <c r="G81" i="3"/>
  <c r="B81" i="3"/>
  <c r="F58" i="3"/>
  <c r="N58" i="3"/>
  <c r="Q58" i="3"/>
  <c r="L132" i="3"/>
  <c r="L73" i="3"/>
  <c r="L11" i="3"/>
  <c r="P133" i="3"/>
  <c r="N89" i="3"/>
  <c r="F89" i="3"/>
  <c r="G75" i="3"/>
  <c r="N75" i="3"/>
  <c r="P75" i="3"/>
  <c r="E89" i="3"/>
  <c r="P134" i="3"/>
  <c r="F53" i="3"/>
  <c r="D52" i="3"/>
  <c r="D128" i="3"/>
  <c r="D18" i="3"/>
  <c r="P51" i="3"/>
  <c r="G20" i="3"/>
  <c r="D17" i="3"/>
  <c r="D21" i="3"/>
  <c r="N42" i="3"/>
  <c r="E122" i="3"/>
  <c r="A10" i="3"/>
  <c r="B125" i="3"/>
  <c r="N125" i="3"/>
  <c r="Q125" i="3"/>
  <c r="A125" i="3"/>
  <c r="P103" i="3"/>
  <c r="D103" i="3"/>
  <c r="F103" i="3"/>
  <c r="G103" i="3"/>
  <c r="A103" i="3"/>
  <c r="C11" i="3"/>
  <c r="F11" i="3"/>
  <c r="H11" i="3"/>
  <c r="L91" i="3"/>
  <c r="E106" i="3"/>
  <c r="H111" i="3"/>
  <c r="A9" i="3"/>
  <c r="N16" i="3"/>
  <c r="D53" i="3"/>
  <c r="N52" i="3"/>
  <c r="D115" i="3"/>
  <c r="B18" i="3"/>
  <c r="F39" i="3"/>
  <c r="D39" i="3"/>
  <c r="H42" i="3"/>
  <c r="B39" i="3"/>
  <c r="A75" i="3"/>
  <c r="D63" i="3"/>
  <c r="G53" i="3"/>
  <c r="P114" i="3"/>
  <c r="Q114" i="3"/>
  <c r="N114" i="3"/>
  <c r="N80" i="3"/>
  <c r="F80" i="3"/>
  <c r="D80" i="3"/>
  <c r="F57" i="3"/>
  <c r="F46" i="3"/>
  <c r="N46" i="3"/>
  <c r="C35" i="3"/>
  <c r="G35" i="3"/>
  <c r="L45" i="3"/>
  <c r="L87" i="3"/>
  <c r="Q12" i="3"/>
  <c r="N56" i="3"/>
  <c r="L58" i="3"/>
  <c r="L52" i="3"/>
  <c r="L19" i="3"/>
  <c r="A64" i="3"/>
  <c r="D119" i="3"/>
  <c r="A119" i="3"/>
  <c r="B13" i="3"/>
  <c r="E33" i="3"/>
  <c r="L76" i="3"/>
  <c r="D27" i="3"/>
  <c r="B64" i="3"/>
  <c r="D12" i="3"/>
  <c r="Q33" i="3"/>
  <c r="N5" i="3"/>
  <c r="N38" i="3"/>
  <c r="Q56" i="3"/>
  <c r="H38" i="3"/>
  <c r="L40" i="3"/>
  <c r="Q76" i="3"/>
  <c r="E22" i="3"/>
  <c r="Q6" i="3"/>
  <c r="D25" i="3"/>
  <c r="L104" i="3"/>
  <c r="L72" i="3"/>
  <c r="Q5" i="3"/>
  <c r="L4" i="3"/>
  <c r="D144" i="2"/>
  <c r="D3" i="2" s="1"/>
  <c r="G4" i="3" s="1"/>
  <c r="S10" i="2"/>
  <c r="R135" i="2" l="1"/>
  <c r="S135" i="2"/>
  <c r="K135" i="2"/>
  <c r="Q135" i="2"/>
  <c r="K10" i="2"/>
  <c r="Q10" i="2"/>
  <c r="Q11" i="2"/>
  <c r="S11" i="2"/>
  <c r="S142" i="2" s="1"/>
  <c r="P5" i="3"/>
  <c r="G5" i="3"/>
  <c r="G2" i="3"/>
  <c r="G3" i="3" s="1"/>
  <c r="G6" i="3"/>
  <c r="D4" i="2"/>
  <c r="M2" i="3" s="1"/>
  <c r="P4" i="3" l="1"/>
  <c r="R10" i="2"/>
  <c r="R142" i="2" s="1"/>
  <c r="T142" i="2" s="1"/>
  <c r="L3" i="3" s="1"/>
  <c r="L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Maurice Tijhuis</author>
    <author>J.J. Lammers</author>
  </authors>
  <commentList>
    <comment ref="A1" authorId="0" shapeId="0" xr:uid="{00000000-0006-0000-0000-000001000000}">
      <text>
        <r>
          <rPr>
            <sz val="10"/>
            <color indexed="81"/>
            <rFont val="Arial"/>
            <family val="2"/>
          </rPr>
          <t>This code defines the type of transaction that is posted. For cash and bankstatements the correct code should be used of the banks created in each administration. The code 'KAS" (or 400 in ternational administrations) can be u sed for cash transactions. Please note that the GL-account in column J needs to correspont with the GL-account used for a specific bank.</t>
        </r>
      </text>
    </comment>
    <comment ref="B1" authorId="0" shapeId="0" xr:uid="{00000000-0006-0000-0000-000002000000}">
      <text>
        <r>
          <rPr>
            <sz val="10"/>
            <color indexed="81"/>
            <rFont val="Arial"/>
            <family val="2"/>
          </rPr>
          <t>This value defines the currency of your posting. The most common value is Eur (Euro).</t>
        </r>
        <r>
          <rPr>
            <sz val="8"/>
            <color indexed="81"/>
            <rFont val="Tahoma"/>
            <family val="2"/>
          </rPr>
          <t xml:space="preserve">
</t>
        </r>
      </text>
    </comment>
    <comment ref="C1" authorId="1" shapeId="0" xr:uid="{00000000-0006-0000-0000-000003000000}">
      <text>
        <r>
          <rPr>
            <sz val="10"/>
            <color indexed="81"/>
            <rFont val="Arial"/>
            <family val="2"/>
          </rPr>
          <t>The date of your transaction is used for the proper registration of postings and calculation of VAT.</t>
        </r>
      </text>
    </comment>
    <comment ref="D1" authorId="0" shapeId="0" xr:uid="{00000000-0006-0000-0000-000004000000}">
      <text>
        <r>
          <rPr>
            <sz val="10"/>
            <color indexed="81"/>
            <rFont val="Arial"/>
            <family val="2"/>
          </rPr>
          <t>The period defines the period (usually a week, 4-week time range or month. The period should be the same for all the lines of a single transaction.</t>
        </r>
        <r>
          <rPr>
            <sz val="8"/>
            <color indexed="81"/>
            <rFont val="Tahoma"/>
            <family val="2"/>
          </rPr>
          <t xml:space="preserve">
</t>
        </r>
      </text>
    </comment>
    <comment ref="E1" authorId="0" shapeId="0" xr:uid="{00000000-0006-0000-0000-000005000000}">
      <text>
        <r>
          <rPr>
            <sz val="10"/>
            <color indexed="81"/>
            <rFont val="Arial"/>
            <family val="2"/>
          </rPr>
          <t>The statement number is the subsequent number of bankstatements. Cash transactions can have manually assigned numbers. The system is using statementsnumbers and closing balances to define the opening balance of the following statement.</t>
        </r>
        <r>
          <rPr>
            <sz val="8"/>
            <color indexed="81"/>
            <rFont val="Tahoma"/>
            <family val="2"/>
          </rPr>
          <t xml:space="preserve">
</t>
        </r>
        <r>
          <rPr>
            <sz val="10"/>
            <color indexed="81"/>
            <rFont val="Arial"/>
            <family val="2"/>
          </rPr>
          <t>Use a ' (quote) in front of the code to ensure that leading zero's remain intact (i.e. 001 instead of  just 1).</t>
        </r>
      </text>
    </comment>
    <comment ref="F1" authorId="0" shapeId="0" xr:uid="{00000000-0006-0000-0000-000006000000}">
      <text>
        <r>
          <rPr>
            <sz val="10"/>
            <color indexed="81"/>
            <rFont val="Arial"/>
            <family val="2"/>
          </rPr>
          <t>The opening balance of a certain bank statement or cash sheet.</t>
        </r>
        <r>
          <rPr>
            <sz val="8"/>
            <color indexed="81"/>
            <rFont val="Tahoma"/>
            <family val="2"/>
          </rPr>
          <t xml:space="preserve">
</t>
        </r>
      </text>
    </comment>
    <comment ref="G1" authorId="0" shapeId="0" xr:uid="{00000000-0006-0000-0000-000007000000}">
      <text>
        <r>
          <rPr>
            <sz val="10"/>
            <color indexed="81"/>
            <rFont val="Arial"/>
            <family val="2"/>
          </rPr>
          <t>The closing balance of a certain bank statement or cash sheet.</t>
        </r>
        <r>
          <rPr>
            <sz val="8"/>
            <color indexed="81"/>
            <rFont val="Tahoma"/>
            <family val="2"/>
          </rPr>
          <t xml:space="preserve">
</t>
        </r>
      </text>
    </comment>
    <comment ref="H1" authorId="0" shapeId="0" xr:uid="{00000000-0006-0000-0000-000008000000}">
      <text>
        <r>
          <rPr>
            <sz val="10"/>
            <color indexed="81"/>
            <rFont val="Arial"/>
            <family val="2"/>
          </rPr>
          <t>Unique number per transaction. This field is not abligatory, however may ensure that transactions remain recognisable individually.</t>
        </r>
      </text>
    </comment>
    <comment ref="I1" authorId="0" shapeId="0" xr:uid="{00000000-0006-0000-0000-000009000000}">
      <text>
        <r>
          <rPr>
            <sz val="10"/>
            <color indexed="81"/>
            <rFont val="Arial"/>
            <family val="2"/>
          </rPr>
          <t xml:space="preserve">Enter the General Ledger account code. If a second level is used in the Dimension 2 field (ar or ap) then for ar the GL-account should be 1300 and for ap it should be 1600. Please not that in the line with lineid '1' the value for GL-account should be the account code for the bank used in the Code column, e.g. 1010 is linked to the default bank and 1000 is linked to the Cash transaction type.
Use a ' (quote) in front of the code to ensure that leading zero's remain intact (i.e. 001 instead of  just 1).
</t>
        </r>
      </text>
    </comment>
    <comment ref="J1" authorId="0" shapeId="0" xr:uid="{00000000-0006-0000-0000-00000A000000}">
      <text>
        <r>
          <rPr>
            <sz val="10"/>
            <color indexed="81"/>
            <rFont val="Arial"/>
            <family val="2"/>
          </rPr>
          <t>This field usually contains the AR (customer) or AP (supplier) code. Also it may contain a value for a  cost center.</t>
        </r>
        <r>
          <rPr>
            <sz val="8"/>
            <color indexed="81"/>
            <rFont val="Tahoma"/>
            <family val="2"/>
          </rPr>
          <t xml:space="preserve">
</t>
        </r>
      </text>
    </comment>
    <comment ref="K1" authorId="0" shapeId="0" xr:uid="{00000000-0006-0000-0000-00000B000000}">
      <text>
        <r>
          <rPr>
            <sz val="10"/>
            <color indexed="81"/>
            <rFont val="Arial"/>
            <family val="2"/>
          </rPr>
          <t>This field contains the value of a project code. Usually left empty.</t>
        </r>
      </text>
    </comment>
    <comment ref="L1" authorId="0" shapeId="0" xr:uid="{00000000-0006-0000-0000-00000C000000}">
      <text>
        <r>
          <rPr>
            <sz val="10"/>
            <color indexed="81"/>
            <rFont val="Arial"/>
            <family val="2"/>
          </rPr>
          <t>The amount in the currency selected earlier. No currency symbol is used.</t>
        </r>
        <r>
          <rPr>
            <sz val="8"/>
            <color indexed="81"/>
            <rFont val="Tahoma"/>
            <family val="2"/>
          </rPr>
          <t xml:space="preserve">
</t>
        </r>
      </text>
    </comment>
    <comment ref="M1" authorId="0" shapeId="0" xr:uid="{00000000-0006-0000-0000-00000D000000}">
      <text>
        <r>
          <rPr>
            <sz val="10"/>
            <color indexed="81"/>
            <rFont val="Arial"/>
            <family val="2"/>
          </rPr>
          <t>Defines if the line is debit or credit. In bank and cash transaction all lines can be either debit or credit depending on the actual transaction (money in or money out).</t>
        </r>
      </text>
    </comment>
    <comment ref="N1" authorId="0" shapeId="0" xr:uid="{00000000-0006-0000-0000-00000E000000}">
      <text>
        <r>
          <rPr>
            <sz val="10"/>
            <color indexed="81"/>
            <rFont val="Arial"/>
            <family val="2"/>
          </rPr>
          <t>The description is a free text field and is fully optional.</t>
        </r>
        <r>
          <rPr>
            <sz val="8"/>
            <color indexed="81"/>
            <rFont val="Tahoma"/>
            <family val="2"/>
          </rPr>
          <t xml:space="preserve">
</t>
        </r>
      </text>
    </comment>
    <comment ref="O1" authorId="1" shapeId="0" xr:uid="{00000000-0006-0000-0000-00000F000000}">
      <text>
        <r>
          <rPr>
            <sz val="10"/>
            <color indexed="81"/>
            <rFont val="Arial"/>
            <family val="2"/>
          </rPr>
          <t>The corresponding invoice number of sales invoices or purchase invoices on the bank statements or cash receiprs can be entered here. It is not necessary to have all the number equal across all lines within the same statement.
Use a ' (quote) in front of the code to ensure that leading zero's remain intact (i.e. 001 instead of  just 1).</t>
        </r>
      </text>
    </comment>
    <comment ref="P1" authorId="0" shapeId="0" xr:uid="{00000000-0006-0000-0000-000010000000}">
      <text>
        <r>
          <rPr>
            <sz val="10"/>
            <color indexed="81"/>
            <rFont val="Arial"/>
            <family val="2"/>
          </rPr>
          <t>The VAT code is defined in your administration. Use the appropriate code for VAT percentages. The use of VAT in banktransaction is optional and is sometimes used.</t>
        </r>
        <r>
          <rPr>
            <sz val="8"/>
            <color indexed="81"/>
            <rFont val="Tahoma"/>
            <family val="2"/>
          </rPr>
          <t xml:space="preserve">
</t>
        </r>
      </text>
    </comment>
  </commentList>
</comments>
</file>

<file path=xl/sharedStrings.xml><?xml version="1.0" encoding="utf-8"?>
<sst xmlns="http://schemas.openxmlformats.org/spreadsheetml/2006/main" count="8664" uniqueCount="876">
  <si>
    <t>ARorAP</t>
  </si>
  <si>
    <t>KAS</t>
  </si>
  <si>
    <t>EUR</t>
  </si>
  <si>
    <t>Project</t>
  </si>
  <si>
    <t>Number</t>
  </si>
  <si>
    <t>Valuta</t>
  </si>
  <si>
    <t>Datum</t>
  </si>
  <si>
    <t>Periode</t>
  </si>
  <si>
    <t>Kasstaatnummer</t>
  </si>
  <si>
    <t>BeginSaldo</t>
  </si>
  <si>
    <t>Eindsaldo</t>
  </si>
  <si>
    <t>Grootboeknummer</t>
  </si>
  <si>
    <t>Debet/Credit</t>
  </si>
  <si>
    <t>Omschrijving</t>
  </si>
  <si>
    <t>Faktuurnummer</t>
  </si>
  <si>
    <t>Btw Code</t>
  </si>
  <si>
    <t>Bedrag ex. Btw</t>
  </si>
  <si>
    <t>Dagboek</t>
  </si>
  <si>
    <t>Laatste dag vd maand</t>
  </si>
  <si>
    <t>Beginsaldo</t>
  </si>
  <si>
    <t>Boekstuk</t>
  </si>
  <si>
    <t xml:space="preserve">Periode </t>
  </si>
  <si>
    <t>Mutatie</t>
  </si>
  <si>
    <t>In kas = credit</t>
  </si>
  <si>
    <t>Uit kas = debet</t>
  </si>
  <si>
    <t>Transactiedatum</t>
  </si>
  <si>
    <t>debit</t>
  </si>
  <si>
    <t>Afronding btw</t>
  </si>
  <si>
    <t>Toelichting kasstaat</t>
  </si>
  <si>
    <t>1.</t>
  </si>
  <si>
    <t>2.</t>
  </si>
  <si>
    <t>3.</t>
  </si>
  <si>
    <t>Let goed op bij kopiëren van regels.</t>
  </si>
  <si>
    <t>Verwijderen van regels kan formules/validaties beïnvloeden.</t>
  </si>
  <si>
    <t>Na inlezen kasstaat dient de regel met het afrondingsverschil verwijderd te worden en gecorrigeerd op een btw bedrag van één der regels.</t>
  </si>
  <si>
    <t>Aantal posities grootboekrekeningschema</t>
  </si>
  <si>
    <t>(v.b. '00000')</t>
  </si>
  <si>
    <t>0000</t>
  </si>
  <si>
    <t>Afrondingsverschil BTW wordt nu op standaard rekening 9998 gezet, eventueel aanpassen naar eigen grootboekrekeningschema.</t>
  </si>
  <si>
    <t xml:space="preserve">Saldo na </t>
  </si>
  <si>
    <t>boeken</t>
  </si>
  <si>
    <t>nummer</t>
  </si>
  <si>
    <t>of relatie</t>
  </si>
  <si>
    <t>Kostenplaats</t>
  </si>
  <si>
    <t>code</t>
  </si>
  <si>
    <t>naam</t>
  </si>
  <si>
    <t>jaarvanaf</t>
  </si>
  <si>
    <t>periodevanaf</t>
  </si>
  <si>
    <t>jaartm</t>
  </si>
  <si>
    <t>periodetm</t>
  </si>
  <si>
    <t>verdichtingscode</t>
  </si>
  <si>
    <t>verdereanalyse</t>
  </si>
  <si>
    <t>afletterbaar</t>
  </si>
  <si>
    <t>vattype</t>
  </si>
  <si>
    <t>btwcode</t>
  </si>
  <si>
    <t>btwcodevast</t>
  </si>
  <si>
    <t>Bedrijfsgebouwen en -terreinen</t>
  </si>
  <si>
    <t>0</t>
  </si>
  <si>
    <t/>
  </si>
  <si>
    <t>false</t>
  </si>
  <si>
    <t>notmatchable</t>
  </si>
  <si>
    <t>Cumulatieve afschrijving bedrijfsgebouwen en -terreinen</t>
  </si>
  <si>
    <t>Verbouwingen</t>
  </si>
  <si>
    <t>Cumulatieve afschrijving verbouwingen</t>
  </si>
  <si>
    <t>Inventaris</t>
  </si>
  <si>
    <t>Cumulatieve afschrijving inventaris</t>
  </si>
  <si>
    <t>Machines en installaties</t>
  </si>
  <si>
    <t>Cumulatieve afschrijving machines en installaties</t>
  </si>
  <si>
    <t>Vervoermiddelen</t>
  </si>
  <si>
    <t>Cumulatieve afschrijving vervoermiddelen</t>
  </si>
  <si>
    <t>Vaste bedrijfsmiddelen in uitvoering</t>
  </si>
  <si>
    <t>Vooruitbetaald op materiële vaste activa</t>
  </si>
  <si>
    <t>Niet aan de bedrijfsuitoefening dienstbaar</t>
  </si>
  <si>
    <t>Goodwill</t>
  </si>
  <si>
    <t>Cumulatieve afschrijving goodwill</t>
  </si>
  <si>
    <t>Oprichting en uitgifte van aandelen</t>
  </si>
  <si>
    <t>Cumulatieve afschrijving oprichting en uitgifte van aandelen</t>
  </si>
  <si>
    <t>Onderzoek en ontwikkeling</t>
  </si>
  <si>
    <t>Cumulatieve afschrijving onderzoek en ontwikkeling</t>
  </si>
  <si>
    <t>Concessies en licenties</t>
  </si>
  <si>
    <t>Cumulatieve afschrijving concessies en licenties</t>
  </si>
  <si>
    <t>Intellectuele eigendom</t>
  </si>
  <si>
    <t>Cumulatieve afschrijving intellectuele eigendom</t>
  </si>
  <si>
    <t>Vooruitbetaald op immateriële vaste activa</t>
  </si>
  <si>
    <t>Deelneming groepsmaatschappij 1</t>
  </si>
  <si>
    <t>Deelneming groepsmaatschappij 2</t>
  </si>
  <si>
    <t>Deelneming groepsmaatschappij 3</t>
  </si>
  <si>
    <t>Deelneming groepsmaatschappij 4</t>
  </si>
  <si>
    <t>Deelneming groepsmaatschappij 5</t>
  </si>
  <si>
    <t>Deelneming groepsmaatschappij 6</t>
  </si>
  <si>
    <t>Deelneming groepsmaatschappij 7</t>
  </si>
  <si>
    <t>Deelneming groepsmaatschappij 8</t>
  </si>
  <si>
    <t>Deelneming groepsmaatschappij 9</t>
  </si>
  <si>
    <t>Deelneming groepsmaatschappij 10</t>
  </si>
  <si>
    <t>Andere deelnemingen 1</t>
  </si>
  <si>
    <t>Andere deelnemingen 2</t>
  </si>
  <si>
    <t>Andere deelnemingen 3</t>
  </si>
  <si>
    <t>Andere deelnemingen 4</t>
  </si>
  <si>
    <t>Andere deelnemingen 5</t>
  </si>
  <si>
    <t>Vordering op groepsmaatschappij 1</t>
  </si>
  <si>
    <t>Vordering op groepsmaatschappij 2</t>
  </si>
  <si>
    <t>Vordering op groepsmaatschappij 3</t>
  </si>
  <si>
    <t>Vordering op groepsmaatschappij 4</t>
  </si>
  <si>
    <t>Vordering op groepsmaatschappij 5</t>
  </si>
  <si>
    <t>Vorderingen op participanten en andere deelnemingen 1</t>
  </si>
  <si>
    <t>Vorderingen op participanten en andere deelnemingen 2</t>
  </si>
  <si>
    <t>Vorderingen op participanten en andere deelnemingen 3</t>
  </si>
  <si>
    <t>Vorderingen op participanten en andere deelnemingen 4</t>
  </si>
  <si>
    <t>Vorderingen op participanten en andere deelnemingen 5</t>
  </si>
  <si>
    <t>Overige effecten 1</t>
  </si>
  <si>
    <t>Overige effecten 2</t>
  </si>
  <si>
    <t>Overige effecten 3</t>
  </si>
  <si>
    <t>Lening u/g 1</t>
  </si>
  <si>
    <t>Lening u/g 2</t>
  </si>
  <si>
    <t>Lening u/g 3</t>
  </si>
  <si>
    <t>Lening u/g 4</t>
  </si>
  <si>
    <t>Lening u/g 5</t>
  </si>
  <si>
    <t>Lening u/g 6</t>
  </si>
  <si>
    <t>Lening u/g 7</t>
  </si>
  <si>
    <t>Hypothecaire lening u/g 1</t>
  </si>
  <si>
    <t>Hypothecaire lening u/g 2</t>
  </si>
  <si>
    <t>Hypothecaire lening u/g 3</t>
  </si>
  <si>
    <t>Hypothecaire lening u/g 4</t>
  </si>
  <si>
    <t>Actieve belastinglatentie</t>
  </si>
  <si>
    <t>Aandelenkapitaal</t>
  </si>
  <si>
    <t>Aandelenkapitaal letter B</t>
  </si>
  <si>
    <t>Aandelenkapitaal letter C</t>
  </si>
  <si>
    <t>Aandelenkapitaal letter D</t>
  </si>
  <si>
    <t>Agio reserve</t>
  </si>
  <si>
    <t>Herwaarderingsreserve</t>
  </si>
  <si>
    <t>Wettelijke reserve</t>
  </si>
  <si>
    <t>Statutaire reserve</t>
  </si>
  <si>
    <t>Overige reserves</t>
  </si>
  <si>
    <t>Overige reserves letter B</t>
  </si>
  <si>
    <t>Overige reserves letter C</t>
  </si>
  <si>
    <t>Overige reserves letter D</t>
  </si>
  <si>
    <t>Kapitaal</t>
  </si>
  <si>
    <t>Resultaat</t>
  </si>
  <si>
    <t>Privé opnamen en stortingen</t>
  </si>
  <si>
    <t>Privé verzekeringen</t>
  </si>
  <si>
    <t>Privé gebruik</t>
  </si>
  <si>
    <t>Privé rente en aflossing</t>
  </si>
  <si>
    <t>Privé vrije code</t>
  </si>
  <si>
    <t>AOV-verzekering</t>
  </si>
  <si>
    <t>Lijfrentepremies</t>
  </si>
  <si>
    <t>Overige privé</t>
  </si>
  <si>
    <t>Giften</t>
  </si>
  <si>
    <t>Aftrekbare ziektekosten</t>
  </si>
  <si>
    <t>Inkomstenbelasting</t>
  </si>
  <si>
    <t>Zorgverzekeringswet</t>
  </si>
  <si>
    <t>Overige belastingen (privé)</t>
  </si>
  <si>
    <t>Kapitaal firmant B</t>
  </si>
  <si>
    <t>Resultaat firmant B</t>
  </si>
  <si>
    <t>Privé opnamen en stortingen B</t>
  </si>
  <si>
    <t>Privé verzekeringen B</t>
  </si>
  <si>
    <t>Privé gebruik B</t>
  </si>
  <si>
    <t>Privé rente en aflossing B</t>
  </si>
  <si>
    <t>Privé vrije code B</t>
  </si>
  <si>
    <t>AOV-verzekering B</t>
  </si>
  <si>
    <t>Lijfrentepremies B</t>
  </si>
  <si>
    <t>Overige privé B</t>
  </si>
  <si>
    <t>Giften B</t>
  </si>
  <si>
    <t>Aftrekbare ziektekosten B</t>
  </si>
  <si>
    <t>Inkomstenbelasting B</t>
  </si>
  <si>
    <t>Zorgverzekeringswet B</t>
  </si>
  <si>
    <t>Overige belastingen (privé) B</t>
  </si>
  <si>
    <t>Kapitaal C</t>
  </si>
  <si>
    <t>Resultaat C</t>
  </si>
  <si>
    <t>Privé opnamen en stortingen C</t>
  </si>
  <si>
    <t>Privé verzekeringen C</t>
  </si>
  <si>
    <t>Privé gebruik C</t>
  </si>
  <si>
    <t>Privé rente en aflossing C</t>
  </si>
  <si>
    <t>Privé vrije code C</t>
  </si>
  <si>
    <t>AOV-verzekering C</t>
  </si>
  <si>
    <t>Lijfrentepremies C</t>
  </si>
  <si>
    <t>Overige privé C</t>
  </si>
  <si>
    <t>Giften C</t>
  </si>
  <si>
    <t>Aftrekbare ziektekosten C</t>
  </si>
  <si>
    <t>Inkomstenbelasting C</t>
  </si>
  <si>
    <t>Zorgverzekeringswet C</t>
  </si>
  <si>
    <t>Overige belastingen (privé) C</t>
  </si>
  <si>
    <t>Kapitaal D</t>
  </si>
  <si>
    <t>Resultaat D</t>
  </si>
  <si>
    <t>Privé opnamen en stortingen D</t>
  </si>
  <si>
    <t>Privé verzekeringen D</t>
  </si>
  <si>
    <t>Privé gebruik D</t>
  </si>
  <si>
    <t>Privé rente en aflossing D</t>
  </si>
  <si>
    <t>Privé vrije code D</t>
  </si>
  <si>
    <t>AOV-verzekering D</t>
  </si>
  <si>
    <t>Lijfrentepremies D</t>
  </si>
  <si>
    <t>Overige privé D</t>
  </si>
  <si>
    <t>Giften D</t>
  </si>
  <si>
    <t>Aftrekbare ziektekosten D</t>
  </si>
  <si>
    <t>Inkomstenbelasting D</t>
  </si>
  <si>
    <t>Zorgverzekeringswet D</t>
  </si>
  <si>
    <t>Overige belastingen (privé) D</t>
  </si>
  <si>
    <t>Achtergestelde lening 1</t>
  </si>
  <si>
    <t>Achtergestelde lening 2</t>
  </si>
  <si>
    <t>Converteerbare lening</t>
  </si>
  <si>
    <t>Lening aan groepsmaatschappij 1</t>
  </si>
  <si>
    <t>Lening aan groepsmaatschappij 2</t>
  </si>
  <si>
    <t>Lening aan groepsmaatschappij 3</t>
  </si>
  <si>
    <t>Lening aan groepsmaatschappij 4</t>
  </si>
  <si>
    <t>Lening aan groepsmaatschappij 5</t>
  </si>
  <si>
    <t>Lening aan participanten en andere deelnemingen 1</t>
  </si>
  <si>
    <t>Lening aan participanten en andere deelnemingen 2</t>
  </si>
  <si>
    <t>Lening aan participanten en andere deelnemingen 3</t>
  </si>
  <si>
    <t>Lening aan participanten en andere deelnemingen 4</t>
  </si>
  <si>
    <t>Lening aan participanten en andere deelnemingen 5</t>
  </si>
  <si>
    <t>Lening 1</t>
  </si>
  <si>
    <t>Lening 2</t>
  </si>
  <si>
    <t>Lening 3</t>
  </si>
  <si>
    <t>Lening 4</t>
  </si>
  <si>
    <t>Lening 5</t>
  </si>
  <si>
    <t>Lening 6</t>
  </si>
  <si>
    <t>Lening 7</t>
  </si>
  <si>
    <t>Hypothecaire lening 1</t>
  </si>
  <si>
    <t>Hypothecaire lening 2</t>
  </si>
  <si>
    <t>Hypothecaire lening 3</t>
  </si>
  <si>
    <t>Hypothecaire lening 4</t>
  </si>
  <si>
    <t>Hypothecaire lening 5</t>
  </si>
  <si>
    <t>Lening bank 1</t>
  </si>
  <si>
    <t>Lening bank 2</t>
  </si>
  <si>
    <t>Lening bank 3</t>
  </si>
  <si>
    <t>Lening bank 4</t>
  </si>
  <si>
    <t>Lening bank 5</t>
  </si>
  <si>
    <t>Financiering (lease) 1</t>
  </si>
  <si>
    <t>Financiering (lease) 2</t>
  </si>
  <si>
    <t>Financiering (lease) 3</t>
  </si>
  <si>
    <t>Financiering (lease) 4</t>
  </si>
  <si>
    <t>Financiering (lease) 5</t>
  </si>
  <si>
    <t>Financiering (lease) 6</t>
  </si>
  <si>
    <t>Pensioenvoorziening personeel</t>
  </si>
  <si>
    <t>Pensioenvoorziening directie A</t>
  </si>
  <si>
    <t>Pensioenvoorziening directie B</t>
  </si>
  <si>
    <t>Pensioenvoorziening directie C</t>
  </si>
  <si>
    <t>Voorziening backservice-pensioenpremie</t>
  </si>
  <si>
    <t>Herinvesteringsreserve</t>
  </si>
  <si>
    <t>Voorziening latente belasting</t>
  </si>
  <si>
    <t>Stamrechtvoorzieningen</t>
  </si>
  <si>
    <t>Lijfrentevoorzieningen 1</t>
  </si>
  <si>
    <t>Lijfrentevoorzieningen 2</t>
  </si>
  <si>
    <t>Lijfrentevoorzieningen 3</t>
  </si>
  <si>
    <t>Garantievoorzieningen</t>
  </si>
  <si>
    <t>Voorziening onderhoud gebouwen</t>
  </si>
  <si>
    <t>Voorziening onderhoud machines</t>
  </si>
  <si>
    <t>Voorziening verzekeringen eigen risico</t>
  </si>
  <si>
    <t>Voorziening deelneming 1</t>
  </si>
  <si>
    <t>Voorziening deelneming 2</t>
  </si>
  <si>
    <t>Voorziening deelneming 3</t>
  </si>
  <si>
    <t>Voorziening deelneming 4</t>
  </si>
  <si>
    <t>Voorziening deelneming 5</t>
  </si>
  <si>
    <t>Overige voorzieningen</t>
  </si>
  <si>
    <t>Kas 2</t>
  </si>
  <si>
    <t>Kas 3</t>
  </si>
  <si>
    <t>Kas 4</t>
  </si>
  <si>
    <t>Kas 5</t>
  </si>
  <si>
    <t>Kas 6</t>
  </si>
  <si>
    <t>Kas 7</t>
  </si>
  <si>
    <t>Kas 8</t>
  </si>
  <si>
    <t>Kas 9</t>
  </si>
  <si>
    <t>Bank overig 1</t>
  </si>
  <si>
    <t>Bank overig 2</t>
  </si>
  <si>
    <t>Bank overig 3</t>
  </si>
  <si>
    <t>Bank overig 4</t>
  </si>
  <si>
    <t>ABN AMRO 1</t>
  </si>
  <si>
    <t>ABN AMRO 2</t>
  </si>
  <si>
    <t>ABN AMRO 3</t>
  </si>
  <si>
    <t>ABN AMRO 4</t>
  </si>
  <si>
    <t>ABN AMRO 5</t>
  </si>
  <si>
    <t>ING Bank 1</t>
  </si>
  <si>
    <t>ING Bank 2</t>
  </si>
  <si>
    <t>ING Bank 3</t>
  </si>
  <si>
    <t>ING Bank 4</t>
  </si>
  <si>
    <t>ING Bank 5</t>
  </si>
  <si>
    <t>Rabobank 1</t>
  </si>
  <si>
    <t>Rabobank 2</t>
  </si>
  <si>
    <t>Rabobank 3</t>
  </si>
  <si>
    <t>Rabobank 4</t>
  </si>
  <si>
    <t>Rabobank 5</t>
  </si>
  <si>
    <t>SNS Bank 1</t>
  </si>
  <si>
    <t>SNS Bank 2</t>
  </si>
  <si>
    <t>SNS Bank 3</t>
  </si>
  <si>
    <t>Van Lanschot 1</t>
  </si>
  <si>
    <t>Van Lanschot 2</t>
  </si>
  <si>
    <t>Van Lanschot 3</t>
  </si>
  <si>
    <t>Kruisposten</t>
  </si>
  <si>
    <t>matchable</t>
  </si>
  <si>
    <t>Kruisposten PIN</t>
  </si>
  <si>
    <t>Kruisposten Creditcard</t>
  </si>
  <si>
    <t>Kruisposten kadobonnen</t>
  </si>
  <si>
    <t>Kruisposten op rekening</t>
  </si>
  <si>
    <t>Debiteuren (sub)</t>
  </si>
  <si>
    <t>true</t>
  </si>
  <si>
    <t>Debiteuren (geen sub)</t>
  </si>
  <si>
    <t>Debiteuren voorgaande jaren</t>
  </si>
  <si>
    <t>Dubieuze debiteuren</t>
  </si>
  <si>
    <t>Voorziening dubieuze debiteuren</t>
  </si>
  <si>
    <t>Vooruitbetaalde personeelskosten</t>
  </si>
  <si>
    <t>Nog te ontvangen ziekengelduitkering</t>
  </si>
  <si>
    <t>Nog te ontvangen subsidies</t>
  </si>
  <si>
    <t>Vooruitbetaalde huisvestingskosten</t>
  </si>
  <si>
    <t>Vooruitbetaalde huur gebouwen</t>
  </si>
  <si>
    <t>Vooruitbetaalde huisvestingskosten 2</t>
  </si>
  <si>
    <t>Vooruitbetaalde huisvestingskosten 3</t>
  </si>
  <si>
    <t>Vooruitbetaalde machine- en inventariskosten</t>
  </si>
  <si>
    <t>Vooruitbetaalde machine- en inventariskosten 2</t>
  </si>
  <si>
    <t>Vooruitbetaalde machine- en inventariskosten 3</t>
  </si>
  <si>
    <t>Vooruitbetaalde kantoorkosten</t>
  </si>
  <si>
    <t>Vooruitbetaalde contributies en abonnementen</t>
  </si>
  <si>
    <t>Vooruitbetaalde kantoorkosten 2</t>
  </si>
  <si>
    <t>Vooruitbetaalde kantoorkosten 3</t>
  </si>
  <si>
    <t>Vooruitbetaalde autokosten</t>
  </si>
  <si>
    <t>Vooruitbetaalde lease en huurkosten vervoermiddelen</t>
  </si>
  <si>
    <t>Vooruitbetaalde autokosten 2</t>
  </si>
  <si>
    <t>Vooruitbetaalde autokosten 3</t>
  </si>
  <si>
    <t>Vooruitbetaalde verkoopkosten</t>
  </si>
  <si>
    <t>Vooruitbetaalde verkoopkosten 2</t>
  </si>
  <si>
    <t>Vooruitbetaalde verkoopkosten 3</t>
  </si>
  <si>
    <t>Nog te ontvangen bankrente</t>
  </si>
  <si>
    <t>Vooruitbetaalde algemene kosten</t>
  </si>
  <si>
    <t>Vooruitbetaalde verzekeringen</t>
  </si>
  <si>
    <t>Vooruitbetaalde algemene kosten 2</t>
  </si>
  <si>
    <t>Vooruitbetaalde algemene kosten 3</t>
  </si>
  <si>
    <t>Nog te factureren omzet</t>
  </si>
  <si>
    <t>Vooruitbetaalde bedragen</t>
  </si>
  <si>
    <t>Nog te ontvangen creditfacturen</t>
  </si>
  <si>
    <t>Overige overlopende activa</t>
  </si>
  <si>
    <t>Waarborgsom</t>
  </si>
  <si>
    <t>Nog door te belaste kosten</t>
  </si>
  <si>
    <t>Overige vorderingen 1</t>
  </si>
  <si>
    <t>Overige vorderingen 2</t>
  </si>
  <si>
    <t>Overige vorderingen 3</t>
  </si>
  <si>
    <t>Overige vorderingen 4</t>
  </si>
  <si>
    <t>Overige vorderingen 5</t>
  </si>
  <si>
    <t>Overige vorderingen 6</t>
  </si>
  <si>
    <t>Overige vorderingen 7</t>
  </si>
  <si>
    <t>Overige vorderingen 8</t>
  </si>
  <si>
    <t>Overige vorderingen 9</t>
  </si>
  <si>
    <t>Overige vorderingen 10</t>
  </si>
  <si>
    <t>Te betalen BTW Hoog</t>
  </si>
  <si>
    <t>Te betalen BTW Laag</t>
  </si>
  <si>
    <t>Te vorderen BTW Hoog</t>
  </si>
  <si>
    <t>Te vorderen BTW Laag</t>
  </si>
  <si>
    <t>Inkoop geen omzetbelasting</t>
  </si>
  <si>
    <t>BTW verlegd naar mij</t>
  </si>
  <si>
    <t>Verwerving binnen EU</t>
  </si>
  <si>
    <t>Verwerving buiten EU</t>
  </si>
  <si>
    <t>Levering belast met 0% of niet bij u</t>
  </si>
  <si>
    <t>Leveringen naar landen buiten EU</t>
  </si>
  <si>
    <t>Leveringen naar landen binnen EU</t>
  </si>
  <si>
    <t>Verkoop BTW verlegd</t>
  </si>
  <si>
    <t>BTW privé gebruik</t>
  </si>
  <si>
    <t>Afdracht BTW</t>
  </si>
  <si>
    <t>Te vorderen buitenlandse BTW</t>
  </si>
  <si>
    <t>BTW oninbare bedragen</t>
  </si>
  <si>
    <t>Crediteuren (sub)</t>
  </si>
  <si>
    <t>Crediteuren (geen sub)</t>
  </si>
  <si>
    <t>Crediteuren voorgaande jaren</t>
  </si>
  <si>
    <t>Rekening betalingen onderweg</t>
  </si>
  <si>
    <t>Afdracht loonheffingen</t>
  </si>
  <si>
    <t>Te betalen loonheffingen</t>
  </si>
  <si>
    <t>Afdracht sociaalfonds</t>
  </si>
  <si>
    <t>Te betalen sociaalfonds</t>
  </si>
  <si>
    <t>Afdracht pensioenpremies</t>
  </si>
  <si>
    <t>Te betalen pensioenpremies</t>
  </si>
  <si>
    <t>Afdracht vennootschapsbelasting</t>
  </si>
  <si>
    <t>Afdracht dividendbelasting binnenland</t>
  </si>
  <si>
    <t>Afdracht dividendbelasting buitenland</t>
  </si>
  <si>
    <t>RC directie</t>
  </si>
  <si>
    <t>RC directie B</t>
  </si>
  <si>
    <t>RC directie C</t>
  </si>
  <si>
    <t>RC directie D</t>
  </si>
  <si>
    <t>Rekening-courant groepsmaatschappij 1</t>
  </si>
  <si>
    <t>Rekening-courant groepsmaatschappij 2</t>
  </si>
  <si>
    <t>Rekening-courant groepsmaatschappij 3</t>
  </si>
  <si>
    <t>Rekening-courant groepsmaatschappij 4</t>
  </si>
  <si>
    <t>Rekening-courant groepsmaatschappij 5</t>
  </si>
  <si>
    <t>Te betalen personeelskosten</t>
  </si>
  <si>
    <t>Te betalen tantièmes</t>
  </si>
  <si>
    <t>Te betalen uitzendkrachten</t>
  </si>
  <si>
    <t>Reservering vakantiegeld</t>
  </si>
  <si>
    <t>Reservering vakantiedagen</t>
  </si>
  <si>
    <t>Reservering 13e maand</t>
  </si>
  <si>
    <t>Reservering eindejaarsuitkering</t>
  </si>
  <si>
    <t>Reservering Tijd voor Tijd</t>
  </si>
  <si>
    <t>Opslag reserveringen verlof</t>
  </si>
  <si>
    <t>Te betalen huisvestingskosten</t>
  </si>
  <si>
    <t>Te betalen huur gebouwen</t>
  </si>
  <si>
    <t>Te betalen huisvestingskosten 2</t>
  </si>
  <si>
    <t>Te betalen huisvestingskosten 3</t>
  </si>
  <si>
    <t>Te betalen machine- en inventariskosten</t>
  </si>
  <si>
    <t>Te betalen machine- en inventariskosten 2</t>
  </si>
  <si>
    <t>Te betalen machine- en inventariskosten 3</t>
  </si>
  <si>
    <t>Te betalen kantoorkosten</t>
  </si>
  <si>
    <t>Te betalen contributies en abonnementen</t>
  </si>
  <si>
    <t>Te betalen kantoorkosten 2</t>
  </si>
  <si>
    <t>Te betalen kantoorkosten 3</t>
  </si>
  <si>
    <t>Te betalen autokosten</t>
  </si>
  <si>
    <t>Te betalen lease en huurkosten vervoermiddelen</t>
  </si>
  <si>
    <t>Te betalen autokosten 2</t>
  </si>
  <si>
    <t>Te betalen autokosten 3</t>
  </si>
  <si>
    <t>Te betalen verkoopkosten</t>
  </si>
  <si>
    <t>Te betalen verkoopkosten 2</t>
  </si>
  <si>
    <t>Te betalen verkoopkosten 3</t>
  </si>
  <si>
    <t>Te betalen rentelasten</t>
  </si>
  <si>
    <t>Te betalen algemene kosten</t>
  </si>
  <si>
    <t>Te betalen verzekeringen</t>
  </si>
  <si>
    <t>Te betalen accountantskosten</t>
  </si>
  <si>
    <t>Te betalen algemene kosten 2</t>
  </si>
  <si>
    <t>Te betalen algemene kosten 3</t>
  </si>
  <si>
    <t>Vooruitgefactureerde omzet</t>
  </si>
  <si>
    <t>Vooruitontvangen bedragen</t>
  </si>
  <si>
    <t>Overige overlopende passiva</t>
  </si>
  <si>
    <t>Investeringsverplichting</t>
  </si>
  <si>
    <t>Aflossingsverplichting</t>
  </si>
  <si>
    <t>Te betalen dividend aandeelhouders</t>
  </si>
  <si>
    <t>Overige schulden 1</t>
  </si>
  <si>
    <t>Overige schulden 2</t>
  </si>
  <si>
    <t>Overige schulden 3</t>
  </si>
  <si>
    <t>Overige schulden 4</t>
  </si>
  <si>
    <t>Overige schulden 5</t>
  </si>
  <si>
    <t>Effecten (vlottend)</t>
  </si>
  <si>
    <t>Afdracht nettoloon</t>
  </si>
  <si>
    <t>Te betalen nettoloon</t>
  </si>
  <si>
    <t>Leningen personeel</t>
  </si>
  <si>
    <t>Personeelsvereniging</t>
  </si>
  <si>
    <t>Vraagposten</t>
  </si>
  <si>
    <t>Beginbalans</t>
  </si>
  <si>
    <t>Voorraad handelsgoederen</t>
  </si>
  <si>
    <t>Voorziening voorraad handelsgoederen</t>
  </si>
  <si>
    <t>Onderhanden werk</t>
  </si>
  <si>
    <t>Voorziening onderhanden werk</t>
  </si>
  <si>
    <t>Voorraad grondstoffen</t>
  </si>
  <si>
    <t>Voorziening voorraad grondstoffen</t>
  </si>
  <si>
    <t>Voorraad hulpstoffen</t>
  </si>
  <si>
    <t>Voorziening voorraad hulpstoffen</t>
  </si>
  <si>
    <t>Voorraad gereed product</t>
  </si>
  <si>
    <t>Voorziening gereed product</t>
  </si>
  <si>
    <t>Voorraad verpakkingen</t>
  </si>
  <si>
    <t>Voorziening verpakkingen</t>
  </si>
  <si>
    <t>Incourante voorraad</t>
  </si>
  <si>
    <t>Brutoloon</t>
  </si>
  <si>
    <t>maybe</t>
  </si>
  <si>
    <t>Loonkosten voorperiode</t>
  </si>
  <si>
    <t>Eenmalige uitkering</t>
  </si>
  <si>
    <t>Loonheffing eindheffing</t>
  </si>
  <si>
    <t>Overwerk</t>
  </si>
  <si>
    <t>Vakantiegeld</t>
  </si>
  <si>
    <t>Inhoudingen lonen</t>
  </si>
  <si>
    <t>Vakantieuren</t>
  </si>
  <si>
    <t>Arbeidsbeloning</t>
  </si>
  <si>
    <t>Overige loonkosten</t>
  </si>
  <si>
    <t>Managementvergoeding</t>
  </si>
  <si>
    <t>Managementvergoeding 2</t>
  </si>
  <si>
    <t>Managementvergoeding 3</t>
  </si>
  <si>
    <t>Mutatie reservering 13e maand</t>
  </si>
  <si>
    <t>Mutatie reservering eindejaarsuitkering</t>
  </si>
  <si>
    <t>Mutatie reservering Tijd voor Tijd</t>
  </si>
  <si>
    <t>Mutatie reservering vakantiegeld</t>
  </si>
  <si>
    <t>Mutatie reservering vakantiedagen/uren</t>
  </si>
  <si>
    <t>Gratificaties en bonussen/tantiemes</t>
  </si>
  <si>
    <t>Vakantiefonds/risicofonds</t>
  </si>
  <si>
    <t>Provisies personeel</t>
  </si>
  <si>
    <t>Spaarregelingen</t>
  </si>
  <si>
    <t>Toeslagen personeel</t>
  </si>
  <si>
    <t>Aanvulling uitkering en pensioen</t>
  </si>
  <si>
    <t>Ziekengeld</t>
  </si>
  <si>
    <t>Ontvangen ziekengeld</t>
  </si>
  <si>
    <t>Afdrachtvermindering loonheffingen</t>
  </si>
  <si>
    <t>Subsidie praktijkleren</t>
  </si>
  <si>
    <t>Sociale lasten (WG)</t>
  </si>
  <si>
    <t>Premie ziekteverzuimverzekering</t>
  </si>
  <si>
    <t>Scholings- en opleidingsfonds</t>
  </si>
  <si>
    <t>Pensioenlasten (WG)</t>
  </si>
  <si>
    <t>Mutatie pensioenvoorziening</t>
  </si>
  <si>
    <t>Arbeidsongeschiktheidsverzekering</t>
  </si>
  <si>
    <t>Uitzendkrachten</t>
  </si>
  <si>
    <t>Kantinekosten (consumpties op werkplek geen maaltijd)</t>
  </si>
  <si>
    <t>Maaltijden forfaitair vastgesteld (overwerk, koopavond)</t>
  </si>
  <si>
    <t>Verblijfskosten (tijdelijk verblijf)</t>
  </si>
  <si>
    <t>Reiskosten tot 19 eurocent</t>
  </si>
  <si>
    <t>Openbaar vervoer (kaarten, abonnementen)</t>
  </si>
  <si>
    <t>Werkkleding (uitsluitend tijdens het werk)</t>
  </si>
  <si>
    <t>Outplacement</t>
  </si>
  <si>
    <t>Verhuiskosten</t>
  </si>
  <si>
    <t>Kostenvergoedingen (vrijgesteld)</t>
  </si>
  <si>
    <t>WG deel personeelsvereniging</t>
  </si>
  <si>
    <t>Produkten uit eigen bedrijf (vrijgesteld)</t>
  </si>
  <si>
    <t>Vrijwillige verzekering</t>
  </si>
  <si>
    <t>Werving en selectie</t>
  </si>
  <si>
    <t>Arbovoorzieningen</t>
  </si>
  <si>
    <t>CAO-verstrekkingen</t>
  </si>
  <si>
    <t>Geschenken personeel &lt; € 25</t>
  </si>
  <si>
    <t>Stagevergoeding</t>
  </si>
  <si>
    <t>Cursussen, scholing</t>
  </si>
  <si>
    <t>Kosten en rente personeelslening</t>
  </si>
  <si>
    <t>Uitkering onbelast  (jubileum/overlijden)</t>
  </si>
  <si>
    <t>Overige personeelskosten</t>
  </si>
  <si>
    <t>Doorbelaste salariskosten</t>
  </si>
  <si>
    <t>Huur gebouwen</t>
  </si>
  <si>
    <t>IH</t>
  </si>
  <si>
    <t>Huur gebouwen 2</t>
  </si>
  <si>
    <t>Huur gebouwen 3</t>
  </si>
  <si>
    <t>Doorbelaste huren</t>
  </si>
  <si>
    <t>Servicekosten</t>
  </si>
  <si>
    <t>Onroerende zaakbelastingen</t>
  </si>
  <si>
    <t>Verzekeringen gebouwen</t>
  </si>
  <si>
    <t>Onderhoud gebouwen</t>
  </si>
  <si>
    <t>Mutatie voorziening onderhoud gebouwen</t>
  </si>
  <si>
    <t>Gas en electra</t>
  </si>
  <si>
    <t>Water</t>
  </si>
  <si>
    <t>IL</t>
  </si>
  <si>
    <t>Schoonmaakkosten</t>
  </si>
  <si>
    <t>Containerkosten</t>
  </si>
  <si>
    <t>Privé gebruik woning</t>
  </si>
  <si>
    <t>Beveiligingskosten</t>
  </si>
  <si>
    <t>Overige huisvestingskosten</t>
  </si>
  <si>
    <t>Doorbelaste huisvestingskosten</t>
  </si>
  <si>
    <t>Huur inventaris 1</t>
  </si>
  <si>
    <t>Huur inventaris 2</t>
  </si>
  <si>
    <t>Huur inventaris 3</t>
  </si>
  <si>
    <t>Reparatie en onderhoud inventaris</t>
  </si>
  <si>
    <t>Kleine aanschaffingen inventaris &lt; € 450,-</t>
  </si>
  <si>
    <t>Verzekeringen inventaris</t>
  </si>
  <si>
    <t>Energiekosten inventaris</t>
  </si>
  <si>
    <t>Inventariskosten 1</t>
  </si>
  <si>
    <t>Inventariskosten 2</t>
  </si>
  <si>
    <t>Inventariskosten 3</t>
  </si>
  <si>
    <t>Overige inventariskosten</t>
  </si>
  <si>
    <t>Doorbelaste inventariskosten</t>
  </si>
  <si>
    <t>Kantoorbenodigdheden</t>
  </si>
  <si>
    <t>Contributies beroepsorganisaties e.d.</t>
  </si>
  <si>
    <t>Contributies en abonnementen</t>
  </si>
  <si>
    <t>Heffingen</t>
  </si>
  <si>
    <t>Portokosten</t>
  </si>
  <si>
    <t>Telefoon</t>
  </si>
  <si>
    <t>Mobiele telefoon (verstrekking) met &gt;10% zakelijk gebruik</t>
  </si>
  <si>
    <t>Automatiseringskosten</t>
  </si>
  <si>
    <t>Internetkosten</t>
  </si>
  <si>
    <t>Websitekosten</t>
  </si>
  <si>
    <t>Drukwerk en kopieerkosten</t>
  </si>
  <si>
    <t>Vakliteratuur</t>
  </si>
  <si>
    <t>Overige kantoorkosten 1</t>
  </si>
  <si>
    <t>Overige kantoorkosten 2</t>
  </si>
  <si>
    <t>Overige kantoorkosten 3</t>
  </si>
  <si>
    <t>Doorbelaste kantoorkosten</t>
  </si>
  <si>
    <t>Brandstoffen vervoermiddelen</t>
  </si>
  <si>
    <t>Onderhoud vervoermiddelen</t>
  </si>
  <si>
    <t>Verzekeringen vervoermiddelen</t>
  </si>
  <si>
    <t>Motorrijtuigenbelasting</t>
  </si>
  <si>
    <t>Verkeersboetes</t>
  </si>
  <si>
    <t>Ingehouden verkeersboetes</t>
  </si>
  <si>
    <t>Leasekosten vervoermiddelen</t>
  </si>
  <si>
    <t>Parkeergelden vervoermiddelen</t>
  </si>
  <si>
    <t>Btw privé gebruik vervoermiddelen</t>
  </si>
  <si>
    <t>Privé gebruik vervoermiddelen</t>
  </si>
  <si>
    <t>Kilometervergoedingen</t>
  </si>
  <si>
    <t>Overige vervoermiddelenkosten</t>
  </si>
  <si>
    <t>Doorbelaste vervoermiddelenkosten</t>
  </si>
  <si>
    <t>Reclame en advertenties</t>
  </si>
  <si>
    <t>Folderkosten</t>
  </si>
  <si>
    <t>Sponsoring</t>
  </si>
  <si>
    <t>Beurs- en congreskosten</t>
  </si>
  <si>
    <t>Provisies</t>
  </si>
  <si>
    <t>Representatiekosten</t>
  </si>
  <si>
    <t>Relatiegeschenken</t>
  </si>
  <si>
    <t>Uitgaande vrachtkosten</t>
  </si>
  <si>
    <t>Winkel- en etalagekosten</t>
  </si>
  <si>
    <t>Verpakkingsmateriaal</t>
  </si>
  <si>
    <t>Reis- en verblijfkosten</t>
  </si>
  <si>
    <t>Transport- en kredietverzekering</t>
  </si>
  <si>
    <t>Leesmap</t>
  </si>
  <si>
    <t>Precariobelasting</t>
  </si>
  <si>
    <t>Afschrijving dubieuze debiteuren</t>
  </si>
  <si>
    <t>Mutatie voorziening dubieuze debiteuren</t>
  </si>
  <si>
    <t>Incassokosten debiteuren</t>
  </si>
  <si>
    <t>Dotatie garantievoorziening</t>
  </si>
  <si>
    <t>Overige verkoopkosten 1</t>
  </si>
  <si>
    <t>Overige verkoopkosten 2</t>
  </si>
  <si>
    <t>Overige verkoopkosten 3</t>
  </si>
  <si>
    <t>Doorbelaste verkoopkosten</t>
  </si>
  <si>
    <t>Bestuurskosten</t>
  </si>
  <si>
    <t>#</t>
  </si>
  <si>
    <t>Sectretariaatskosten</t>
  </si>
  <si>
    <t>Boete Belastingdienst</t>
  </si>
  <si>
    <t>Boete overig</t>
  </si>
  <si>
    <t>Kosten belastingdienst</t>
  </si>
  <si>
    <t>Juridische kosten</t>
  </si>
  <si>
    <t>Notariskosten</t>
  </si>
  <si>
    <t>Advieskosten</t>
  </si>
  <si>
    <t>Accountantskosten</t>
  </si>
  <si>
    <t>Extra adviezen accountant</t>
  </si>
  <si>
    <t>Salarisadministratie</t>
  </si>
  <si>
    <t>Administratiekosten</t>
  </si>
  <si>
    <t>Oprichtingskosten</t>
  </si>
  <si>
    <t>Assuranties algemeen</t>
  </si>
  <si>
    <t>Overige algemene kosten</t>
  </si>
  <si>
    <t>Vergunningen</t>
  </si>
  <si>
    <t>Incassokosten crediteuren</t>
  </si>
  <si>
    <t>Niet aftrekbare omzetbelasting</t>
  </si>
  <si>
    <t>Algemene kosten 1</t>
  </si>
  <si>
    <t>Algemene kosten 2</t>
  </si>
  <si>
    <t>Algemene kosten 3</t>
  </si>
  <si>
    <t>Doorbelaste algemene kosten</t>
  </si>
  <si>
    <t>Afschrijvingskosten bedrijfsgebouwen en -terreinen</t>
  </si>
  <si>
    <t>Afschrijvingskosten verbouwingen</t>
  </si>
  <si>
    <t>Afschrijvingskosten inventaris</t>
  </si>
  <si>
    <t>Afschrijvingskosten machines en installaties</t>
  </si>
  <si>
    <t>Afschrijvingskosten vervoermiddelen</t>
  </si>
  <si>
    <t>Afschrijvingskosten goodwill</t>
  </si>
  <si>
    <t>Afschrijvingskosten oprichting en uitgifte aandelen</t>
  </si>
  <si>
    <t>Afschrijvingskosten onderzoek en ontwikkeling</t>
  </si>
  <si>
    <t>Afschrijvingskosten concessies en licenties</t>
  </si>
  <si>
    <t>Afschrijvingskosten intellectuele eigendom</t>
  </si>
  <si>
    <t>Boekwinst/verlies op vaste activa</t>
  </si>
  <si>
    <t>Doorberekende afschrijvingskosten</t>
  </si>
  <si>
    <t>Inkopen 0%</t>
  </si>
  <si>
    <t>Inkopen binnen EU</t>
  </si>
  <si>
    <t>IBI</t>
  </si>
  <si>
    <t>Inkopen binnen EU 1</t>
  </si>
  <si>
    <t>Inkopen binnen EU 2</t>
  </si>
  <si>
    <t>Inkopen binnen EU 3</t>
  </si>
  <si>
    <t>Inkopen binnen EU 4</t>
  </si>
  <si>
    <t>Inkopen buiten EU</t>
  </si>
  <si>
    <t>IBU</t>
  </si>
  <si>
    <t>Inkopen buiten EU 1</t>
  </si>
  <si>
    <t>Inkopen buiten EU 2</t>
  </si>
  <si>
    <t>Inkopen buiten EU 3</t>
  </si>
  <si>
    <t>Inkopen laag</t>
  </si>
  <si>
    <t>Inkopen laag 1</t>
  </si>
  <si>
    <t>Inkopen laag 2</t>
  </si>
  <si>
    <t>Inkopen laag 3</t>
  </si>
  <si>
    <t>Inkopen laag 4</t>
  </si>
  <si>
    <t>Inkopen laag 5</t>
  </si>
  <si>
    <t>Inkopen laag 6</t>
  </si>
  <si>
    <t>Inkopen laag 7</t>
  </si>
  <si>
    <t>Inkopen laag 8</t>
  </si>
  <si>
    <t>Inkopen laag 9</t>
  </si>
  <si>
    <t>Inkopen hoog</t>
  </si>
  <si>
    <t>Inkopen hoog 1</t>
  </si>
  <si>
    <t>Inkopen hoog 2</t>
  </si>
  <si>
    <t>Inkopen hoog 3</t>
  </si>
  <si>
    <t>Inkopen hoog 4</t>
  </si>
  <si>
    <t>Inkopen hoog 5</t>
  </si>
  <si>
    <t>Inkopen hoog 6</t>
  </si>
  <si>
    <t>Inkopen hoog 7</t>
  </si>
  <si>
    <t>Inkopen hoog 8</t>
  </si>
  <si>
    <t>Inkopen hoog 9</t>
  </si>
  <si>
    <t>Emballage</t>
  </si>
  <si>
    <t>Mutatie voorraad</t>
  </si>
  <si>
    <t>Werk derden</t>
  </si>
  <si>
    <t>Werk derden 1</t>
  </si>
  <si>
    <t>Werk derden 2</t>
  </si>
  <si>
    <t>Werk derden 3</t>
  </si>
  <si>
    <t>Werk derden 4</t>
  </si>
  <si>
    <t>Werk derden omzetbelasting verlegd</t>
  </si>
  <si>
    <t>IV</t>
  </si>
  <si>
    <t>Werk derden omzetbelasting verlegd 1</t>
  </si>
  <si>
    <t>Werk derden omzetbelasting verlegd 2</t>
  </si>
  <si>
    <t>Werk derden omzetbelasting verlegd 3</t>
  </si>
  <si>
    <t>Werk derden omzetbelasting verlegd 4</t>
  </si>
  <si>
    <t>Inkoop bonussen</t>
  </si>
  <si>
    <t>Privé gebruik goederen</t>
  </si>
  <si>
    <t>Betalingskortingen /-verschillen crediteuren</t>
  </si>
  <si>
    <t>Kostprijs onderhanden werk (inkoop)</t>
  </si>
  <si>
    <t>Kerstpakketten</t>
  </si>
  <si>
    <t>Niet-verhaalde verkeersboete</t>
  </si>
  <si>
    <t>Parkeergelden ed. eigen vervoermiddelen</t>
  </si>
  <si>
    <t>Bedrijfsfitness buiten de werkplek</t>
  </si>
  <si>
    <t>PV-werkgeversbijdrage</t>
  </si>
  <si>
    <t>Vakbondscontributie</t>
  </si>
  <si>
    <t>Fiets personeel</t>
  </si>
  <si>
    <t>Internet (thuis)</t>
  </si>
  <si>
    <t>Personeelsfeesten</t>
  </si>
  <si>
    <t>Producten eigen bedrijf</t>
  </si>
  <si>
    <t>Reiskostenvergoeding boven 19 eurocent</t>
  </si>
  <si>
    <t>Representatievergoeding</t>
  </si>
  <si>
    <t>Kostenvergoeding</t>
  </si>
  <si>
    <t>Telefoonvergoeding</t>
  </si>
  <si>
    <t>Werkruimte thuis</t>
  </si>
  <si>
    <t>Feestdagenregeling</t>
  </si>
  <si>
    <t>Overige besteding vrije ruimte WKR</t>
  </si>
  <si>
    <t>Omzet 0%</t>
  </si>
  <si>
    <t>VN</t>
  </si>
  <si>
    <t>Omzet vrijgesteld</t>
  </si>
  <si>
    <t>Omzet 0% 1</t>
  </si>
  <si>
    <t>Omzet 0% 2</t>
  </si>
  <si>
    <t>Omzet 0% 3</t>
  </si>
  <si>
    <t>Omzet 0% 4</t>
  </si>
  <si>
    <t>Omzet 0% 5</t>
  </si>
  <si>
    <t>Omzet laag</t>
  </si>
  <si>
    <t>VL</t>
  </si>
  <si>
    <t>Omzet laag 1</t>
  </si>
  <si>
    <t>Omzet laag 2</t>
  </si>
  <si>
    <t>Omzet laag 3</t>
  </si>
  <si>
    <t>Omzet laag 4</t>
  </si>
  <si>
    <t>Omzet laag 5</t>
  </si>
  <si>
    <t>Omzet laag 6</t>
  </si>
  <si>
    <t>Omzet laag 7</t>
  </si>
  <si>
    <t>Omzet laag 8</t>
  </si>
  <si>
    <t>Omzet laag 9</t>
  </si>
  <si>
    <t>Omzet hoog</t>
  </si>
  <si>
    <t>VH</t>
  </si>
  <si>
    <t>Omzet hoog 1</t>
  </si>
  <si>
    <t>Omzet hoog 2</t>
  </si>
  <si>
    <t>Omzet hoog 3</t>
  </si>
  <si>
    <t>Omzet hoog 4</t>
  </si>
  <si>
    <t>Omzet hoog 5</t>
  </si>
  <si>
    <t>Omzet hoog 6</t>
  </si>
  <si>
    <t>Omzet hoog 7</t>
  </si>
  <si>
    <t>Omzet hoog 8</t>
  </si>
  <si>
    <t>Omzet hoog 9</t>
  </si>
  <si>
    <t>Omzet binnen de EU</t>
  </si>
  <si>
    <t>VBI</t>
  </si>
  <si>
    <t>Omzet binnen de EU 1</t>
  </si>
  <si>
    <t>Omzet binnen de EU 2</t>
  </si>
  <si>
    <t>Omzet binnen de EU 3</t>
  </si>
  <si>
    <t>Omzet binnen de EU 4</t>
  </si>
  <si>
    <t>Omzet binnen de EU 5</t>
  </si>
  <si>
    <t>Omzet buiten de EU</t>
  </si>
  <si>
    <t>VBU</t>
  </si>
  <si>
    <t>Omzet buiten de EU 1</t>
  </si>
  <si>
    <t>Omzet buiten de EU 2</t>
  </si>
  <si>
    <t>Omzet buiten de EU 3</t>
  </si>
  <si>
    <t>Omzet buiten de EU 4</t>
  </si>
  <si>
    <t>Omzet buiten de EU 5</t>
  </si>
  <si>
    <t>Omzet omzetbelasting verlegd</t>
  </si>
  <si>
    <t>VV</t>
  </si>
  <si>
    <t>Omzet omzetbelasting verlegd 1</t>
  </si>
  <si>
    <t>Omzet omzetbelasting verlegd 2</t>
  </si>
  <si>
    <t>Omzet omzetbelasting verlegd 3</t>
  </si>
  <si>
    <t>Omzet omzetbelasting verlegd 4</t>
  </si>
  <si>
    <t>Omzet omzetbelasting verlegd 5</t>
  </si>
  <si>
    <t>Omzetbonussen</t>
  </si>
  <si>
    <t>Mutatie onderhanden werk</t>
  </si>
  <si>
    <t>Mutatie nog te factureren omzet</t>
  </si>
  <si>
    <t>Betalingskortingen /-verschillen debiteuren</t>
  </si>
  <si>
    <t>Winstopslag projecten</t>
  </si>
  <si>
    <t>Kleineondernemersregeling</t>
  </si>
  <si>
    <t>Omzetbelasting uit omzet</t>
  </si>
  <si>
    <t>Ontvangen rente bank</t>
  </si>
  <si>
    <t>Rentebate Belastingdienst</t>
  </si>
  <si>
    <t>Rentebate 1</t>
  </si>
  <si>
    <t>Rentebate 2</t>
  </si>
  <si>
    <t>Rentebate 3</t>
  </si>
  <si>
    <t>Rentebate 4</t>
  </si>
  <si>
    <t>Rentebate 5</t>
  </si>
  <si>
    <t>Rente vordering groepsmaatschappij 1</t>
  </si>
  <si>
    <t>Rente vordering groepsmaatschappij 2</t>
  </si>
  <si>
    <t>Rente vordering groepsmaatschappij 3</t>
  </si>
  <si>
    <t>Rente vordering groepsmaatschappij 4</t>
  </si>
  <si>
    <t>Rente vordering groepsmaatschappij 5</t>
  </si>
  <si>
    <t>Rente vordering participant / maatschappij 1</t>
  </si>
  <si>
    <t>Rente vordering participant / maatschappij 2</t>
  </si>
  <si>
    <t>Rente vordering participant / maatschappij 3</t>
  </si>
  <si>
    <t>Rente vordering participant / maatschappij 4</t>
  </si>
  <si>
    <t>Rente vordering participant / maatschappij 5</t>
  </si>
  <si>
    <t>Rente vordering rekening-courant directie A</t>
  </si>
  <si>
    <t>Rente vordering rekening-courant directie B</t>
  </si>
  <si>
    <t>Rente vordering rekening-courant directie C</t>
  </si>
  <si>
    <t>Rente vordering rekening-courant directie D</t>
  </si>
  <si>
    <t>Rente lening u/g 1</t>
  </si>
  <si>
    <t>Rente lening u/g 2</t>
  </si>
  <si>
    <t>Rente lening u/g 3</t>
  </si>
  <si>
    <t>Rente lening u/g 4</t>
  </si>
  <si>
    <t>Rente lening u/g 5</t>
  </si>
  <si>
    <t>Rente hypothecaire lening u/g 1</t>
  </si>
  <si>
    <t>Rente hypothecaire lening u/g 2</t>
  </si>
  <si>
    <t>Rente hypothecaire lening u/g 3</t>
  </si>
  <si>
    <t>Rente hypothecaire lening u/g 4</t>
  </si>
  <si>
    <t>Bankrente en -kosten</t>
  </si>
  <si>
    <t>Rentelast Belastingdienst</t>
  </si>
  <si>
    <t>Eenmalige financieringskosten</t>
  </si>
  <si>
    <t>Rente stamrechtvoorziening</t>
  </si>
  <si>
    <t>Rente lijfrentevoorziening</t>
  </si>
  <si>
    <t>Dotatie lijfrentevoorziening</t>
  </si>
  <si>
    <t>Rentelast 1</t>
  </si>
  <si>
    <t>Rentelast 2</t>
  </si>
  <si>
    <t>Rentelast 3</t>
  </si>
  <si>
    <t>Rentelast 4</t>
  </si>
  <si>
    <t>Rente achtergestelde lening 1</t>
  </si>
  <si>
    <t>Rente achtergestelde lening 2</t>
  </si>
  <si>
    <t>Rente converteerbare lening</t>
  </si>
  <si>
    <t>Rente lening groepsmaatschappij 1</t>
  </si>
  <si>
    <t>Rente lening groepsmaatschappij 2</t>
  </si>
  <si>
    <t>Rente lening groepsmaatschappij 3</t>
  </si>
  <si>
    <t>Rente lening groepsmaatschappij 4</t>
  </si>
  <si>
    <t>Rente lening groepsmaatschappij 5</t>
  </si>
  <si>
    <t>Rente schuld participant / maatschappij 1</t>
  </si>
  <si>
    <t>Rente schuld participant / maatschappij 2</t>
  </si>
  <si>
    <t>Rente schuld participant / maatschappij 3</t>
  </si>
  <si>
    <t>Rente schuld participant / maatschappij 4</t>
  </si>
  <si>
    <t>Rente schuld participant / maatschappij 5</t>
  </si>
  <si>
    <t>Rente schuld rekening-courant directie A</t>
  </si>
  <si>
    <t>Rente schuld rekening-courant directie B</t>
  </si>
  <si>
    <t>Rente schuld rekening-courant directie C</t>
  </si>
  <si>
    <t>Rente schuld rekening-courant directie D</t>
  </si>
  <si>
    <t>Rente lening 1</t>
  </si>
  <si>
    <t>Rente lening 2</t>
  </si>
  <si>
    <t>Rente lening 3</t>
  </si>
  <si>
    <t>Rente lening 4</t>
  </si>
  <si>
    <t>Rente lening 5</t>
  </si>
  <si>
    <t>Rente lening 6</t>
  </si>
  <si>
    <t>Rente lening 7</t>
  </si>
  <si>
    <t>Rente hypothecaire lening 1</t>
  </si>
  <si>
    <t>Rente hypothecaire lening 2</t>
  </si>
  <si>
    <t>Rente hypothecaire lening 3</t>
  </si>
  <si>
    <t>Rente hypothecaire lening 4</t>
  </si>
  <si>
    <t>Rente hypothecaire lening 5</t>
  </si>
  <si>
    <t>Rente lening bank 1</t>
  </si>
  <si>
    <t>Rente lening bank 2</t>
  </si>
  <si>
    <t>Rente lening bank 3</t>
  </si>
  <si>
    <t>Rente lening bank 4</t>
  </si>
  <si>
    <t>Rente lening bank 5</t>
  </si>
  <si>
    <t>Rente financiering (lease) 1</t>
  </si>
  <si>
    <t>Rente financiering (lease) 2</t>
  </si>
  <si>
    <t>Rente financiering (lease) 3</t>
  </si>
  <si>
    <t>Rente financiering (lease) 4</t>
  </si>
  <si>
    <t>Rente financiering (lease) 5</t>
  </si>
  <si>
    <t>Kasverschillen</t>
  </si>
  <si>
    <t>Dividend uit effecten</t>
  </si>
  <si>
    <t>Rente effecten</t>
  </si>
  <si>
    <t>Kosten effecten</t>
  </si>
  <si>
    <t>Gerealiseerd koersresultaten effecten</t>
  </si>
  <si>
    <t>Ongerealiseerd koersresultaten effecten</t>
  </si>
  <si>
    <t>Koers- en valutaverschillen</t>
  </si>
  <si>
    <t>Resultaat deelneming 1</t>
  </si>
  <si>
    <t>Resultaat deelneming 2</t>
  </si>
  <si>
    <t>Resultaat deelneming 3</t>
  </si>
  <si>
    <t>Resultaat deelneming 4</t>
  </si>
  <si>
    <t>Resultaat deelneming 5</t>
  </si>
  <si>
    <t>Resultaat deelneming 6</t>
  </si>
  <si>
    <t>Resultaat deelneming 7</t>
  </si>
  <si>
    <t>Resultaat deelneming 8</t>
  </si>
  <si>
    <t>Resultaat deelneming 9</t>
  </si>
  <si>
    <t>Resultaat deelneming 10</t>
  </si>
  <si>
    <t>Resultaat andere deelnemingen 1</t>
  </si>
  <si>
    <t>Resultaat andere deelnemingen 2</t>
  </si>
  <si>
    <t>Resultaat andere deelnemingen 3</t>
  </si>
  <si>
    <t>Resultaat andere deelnemingen 4</t>
  </si>
  <si>
    <t>Resultaat andere deelnemingen 5</t>
  </si>
  <si>
    <t>Vennootschapsbelasting</t>
  </si>
  <si>
    <t>Vennootschapsbelasting voorgaande jaren</t>
  </si>
  <si>
    <t>Mutatie latente vordering vennootschapsbelasting</t>
  </si>
  <si>
    <t>Mutatie latente verplichting vennootschapsbelasting</t>
  </si>
  <si>
    <t>Buitengewone baten</t>
  </si>
  <si>
    <t>Buitengewone lasten</t>
  </si>
  <si>
    <t>Tegenrekening winst &amp; verlies</t>
  </si>
  <si>
    <t>Grootboek-</t>
  </si>
  <si>
    <t>rekening</t>
  </si>
  <si>
    <t xml:space="preserve">Standaard </t>
  </si>
  <si>
    <t>BTW code</t>
  </si>
  <si>
    <t>Controle</t>
  </si>
  <si>
    <t>BTW</t>
  </si>
  <si>
    <t xml:space="preserve">Bedrag </t>
  </si>
  <si>
    <t>(excl. btw)</t>
  </si>
  <si>
    <t>Btw</t>
  </si>
  <si>
    <t>%</t>
  </si>
  <si>
    <t>In kas</t>
  </si>
  <si>
    <t xml:space="preserve"> (incl. btw)</t>
  </si>
  <si>
    <t xml:space="preserve">Uit kas </t>
  </si>
  <si>
    <t>(incl. btw)</t>
  </si>
  <si>
    <t xml:space="preserve"> bedrag</t>
  </si>
  <si>
    <t>Grootboekomschrijving</t>
  </si>
  <si>
    <t>BTW Hoog</t>
  </si>
  <si>
    <t>laag</t>
  </si>
  <si>
    <t>Kas</t>
  </si>
  <si>
    <t>Leverancier ABC</t>
  </si>
  <si>
    <t>Omzet</t>
  </si>
  <si>
    <t>Naam</t>
  </si>
  <si>
    <t>&lt;&lt;naam onderneming&gt;&gt;</t>
  </si>
  <si>
    <t>BTW hoog</t>
  </si>
  <si>
    <t>BTW laag</t>
  </si>
  <si>
    <t>range</t>
  </si>
  <si>
    <t>2019/01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</si>
</sst>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mm/yy"/>
    <numFmt numFmtId="165" formatCode="yyyy\/mm"/>
    <numFmt numFmtId="166" formatCode="0.00_ ;[Red]\-0.00\ "/>
  </numFmts>
  <fonts count="9" x14ac:knownFonts="1">
    <font>
      <sz val="10"/>
      <name val="Arial"/>
    </font>
    <font>
      <sz val="10"/>
      <name val="Arial"/>
      <family val="2"/>
    </font>
    <font>
      <sz val="10"/>
      <color indexed="81"/>
      <name val="Arial"/>
      <family val="2"/>
    </font>
    <font>
      <sz val="8"/>
      <color indexed="81"/>
      <name val="Tahoma"/>
      <family val="2"/>
    </font>
    <font>
      <sz val="10"/>
      <name val="Courier New"/>
      <family val="3"/>
    </font>
    <font>
      <sz val="8"/>
      <name val="Arial"/>
      <family val="2"/>
    </font>
    <font>
      <b/>
      <sz val="10"/>
      <name val="Arial"/>
      <family val="2"/>
    </font>
    <font>
      <sz val="10"/>
      <name val="Arial"/>
      <family val="2"/>
    </font>
    <font>
      <b/>
      <sz val="8"/>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43" fontId="7" fillId="0" borderId="0" applyFont="0" applyFill="0" applyBorder="0" applyAlignment="0" applyProtection="0"/>
  </cellStyleXfs>
  <cellXfs count="114">
    <xf numFmtId="0" fontId="0" fillId="0" borderId="0" xfId="0"/>
    <xf numFmtId="4" fontId="5" fillId="0" borderId="0" xfId="0" applyNumberFormat="1" applyFont="1" applyFill="1" applyProtection="1">
      <protection locked="0"/>
    </xf>
    <xf numFmtId="164" fontId="5" fillId="0" borderId="0" xfId="0" applyNumberFormat="1" applyFont="1" applyProtection="1"/>
    <xf numFmtId="0" fontId="5" fillId="0" borderId="0" xfId="0" applyFont="1" applyProtection="1"/>
    <xf numFmtId="1" fontId="5" fillId="0" borderId="0" xfId="0" applyNumberFormat="1" applyFont="1" applyProtection="1"/>
    <xf numFmtId="49" fontId="5" fillId="0" borderId="0" xfId="0" applyNumberFormat="1" applyFont="1" applyFill="1" applyProtection="1">
      <protection locked="0"/>
    </xf>
    <xf numFmtId="4" fontId="5" fillId="0" borderId="0" xfId="0" applyNumberFormat="1" applyFont="1" applyProtection="1"/>
    <xf numFmtId="0" fontId="5" fillId="0" borderId="0" xfId="0" applyFont="1" applyProtection="1">
      <protection locked="0"/>
    </xf>
    <xf numFmtId="0" fontId="4" fillId="0" borderId="0" xfId="0" applyFont="1" applyProtection="1"/>
    <xf numFmtId="14" fontId="4" fillId="0" borderId="0" xfId="0" applyNumberFormat="1" applyFont="1" applyFill="1" applyProtection="1"/>
    <xf numFmtId="49" fontId="4" fillId="0" borderId="0" xfId="0" applyNumberFormat="1" applyFont="1" applyFill="1" applyProtection="1"/>
    <xf numFmtId="0" fontId="4" fillId="0" borderId="0" xfId="0" applyFont="1" applyFill="1" applyAlignment="1" applyProtection="1">
      <alignment horizontal="right" vertical="top" wrapText="1"/>
    </xf>
    <xf numFmtId="2" fontId="4" fillId="0" borderId="0" xfId="0" applyNumberFormat="1" applyFont="1" applyFill="1" applyProtection="1"/>
    <xf numFmtId="0" fontId="4" fillId="0" borderId="0" xfId="0" applyNumberFormat="1" applyFont="1" applyFill="1" applyProtection="1"/>
    <xf numFmtId="49" fontId="4" fillId="0" borderId="0" xfId="0" applyNumberFormat="1" applyFont="1" applyFill="1" applyAlignment="1" applyProtection="1">
      <alignment horizontal="right"/>
    </xf>
    <xf numFmtId="49" fontId="4" fillId="0" borderId="0" xfId="0" applyNumberFormat="1" applyFont="1" applyProtection="1"/>
    <xf numFmtId="2" fontId="4" fillId="0" borderId="0" xfId="0" applyNumberFormat="1" applyFont="1" applyProtection="1"/>
    <xf numFmtId="0" fontId="4" fillId="0" borderId="0" xfId="0" applyFont="1" applyFill="1" applyProtection="1"/>
    <xf numFmtId="0" fontId="0" fillId="0" borderId="0" xfId="0" applyProtection="1"/>
    <xf numFmtId="1" fontId="4" fillId="0" borderId="0" xfId="0" applyNumberFormat="1" applyFont="1" applyProtection="1"/>
    <xf numFmtId="1" fontId="4" fillId="0" borderId="0" xfId="0" applyNumberFormat="1" applyFont="1" applyFill="1" applyAlignment="1" applyProtection="1">
      <alignment horizontal="right" vertical="top" wrapText="1"/>
    </xf>
    <xf numFmtId="1" fontId="4" fillId="0" borderId="0" xfId="0" applyNumberFormat="1" applyFont="1" applyFill="1" applyAlignment="1" applyProtection="1">
      <alignment horizontal="right"/>
    </xf>
    <xf numFmtId="1" fontId="4" fillId="3" borderId="0" xfId="0" applyNumberFormat="1" applyFont="1" applyFill="1" applyAlignment="1" applyProtection="1">
      <alignment horizontal="right"/>
    </xf>
    <xf numFmtId="0" fontId="4" fillId="0" borderId="0" xfId="0" applyNumberFormat="1" applyFont="1" applyAlignment="1" applyProtection="1">
      <alignment horizontal="right"/>
    </xf>
    <xf numFmtId="0" fontId="4" fillId="0" borderId="0" xfId="0" quotePrefix="1" applyNumberFormat="1" applyFont="1" applyAlignment="1" applyProtection="1">
      <alignment horizontal="right"/>
    </xf>
    <xf numFmtId="0" fontId="1" fillId="0" borderId="0" xfId="0" applyFont="1" applyFill="1" applyProtection="1"/>
    <xf numFmtId="0" fontId="4" fillId="0" borderId="0" xfId="0" applyNumberFormat="1" applyFont="1" applyProtection="1"/>
    <xf numFmtId="49" fontId="1" fillId="0" borderId="0" xfId="0" applyNumberFormat="1" applyFont="1" applyFill="1" applyProtection="1"/>
    <xf numFmtId="14" fontId="1" fillId="0" borderId="0" xfId="0" applyNumberFormat="1" applyFont="1" applyFill="1" applyProtection="1"/>
    <xf numFmtId="0" fontId="1" fillId="0" borderId="0" xfId="0" applyFont="1" applyFill="1" applyAlignment="1" applyProtection="1">
      <alignment horizontal="right"/>
    </xf>
    <xf numFmtId="2" fontId="1" fillId="0" borderId="0" xfId="0" applyNumberFormat="1" applyFont="1" applyFill="1" applyProtection="1"/>
    <xf numFmtId="0" fontId="1" fillId="0" borderId="0" xfId="0" applyNumberFormat="1" applyFont="1" applyFill="1" applyProtection="1"/>
    <xf numFmtId="49" fontId="1" fillId="0" borderId="0" xfId="0" applyNumberFormat="1" applyFont="1" applyFill="1" applyAlignment="1" applyProtection="1">
      <alignment horizontal="right"/>
    </xf>
    <xf numFmtId="0" fontId="1" fillId="0" borderId="0" xfId="0" applyFont="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1" fillId="3" borderId="5" xfId="0" applyFont="1" applyFill="1" applyBorder="1" applyProtection="1"/>
    <xf numFmtId="0" fontId="1" fillId="3" borderId="0" xfId="0" applyFont="1" applyFill="1" applyBorder="1" applyProtection="1"/>
    <xf numFmtId="0" fontId="6" fillId="4" borderId="0" xfId="0" quotePrefix="1" applyFont="1" applyFill="1" applyBorder="1" applyProtection="1"/>
    <xf numFmtId="0" fontId="0" fillId="3" borderId="6" xfId="0" applyFill="1" applyBorder="1" applyProtection="1"/>
    <xf numFmtId="0" fontId="0" fillId="3" borderId="5" xfId="0" applyFill="1" applyBorder="1" applyProtection="1"/>
    <xf numFmtId="0" fontId="0" fillId="3" borderId="0" xfId="0" applyFill="1" applyBorder="1" applyProtection="1"/>
    <xf numFmtId="0" fontId="0" fillId="3" borderId="7" xfId="0" applyFill="1" applyBorder="1" applyProtection="1"/>
    <xf numFmtId="0" fontId="0" fillId="3" borderId="8" xfId="0" applyFill="1" applyBorder="1" applyProtection="1"/>
    <xf numFmtId="0" fontId="0" fillId="3" borderId="9" xfId="0" applyFill="1" applyBorder="1" applyProtection="1"/>
    <xf numFmtId="166" fontId="5" fillId="0" borderId="0" xfId="0" applyNumberFormat="1" applyFont="1" applyProtection="1"/>
    <xf numFmtId="49" fontId="5" fillId="0" borderId="0" xfId="0" applyNumberFormat="1" applyFont="1" applyAlignment="1" applyProtection="1">
      <alignment horizontal="right"/>
    </xf>
    <xf numFmtId="1" fontId="5" fillId="3" borderId="0" xfId="0" applyNumberFormat="1" applyFont="1" applyFill="1" applyBorder="1" applyProtection="1">
      <protection locked="0"/>
    </xf>
    <xf numFmtId="165" fontId="5" fillId="3" borderId="0" xfId="0" applyNumberFormat="1" applyFont="1" applyFill="1" applyProtection="1">
      <protection locked="0"/>
    </xf>
    <xf numFmtId="14" fontId="5" fillId="3" borderId="0" xfId="0" applyNumberFormat="1" applyFont="1" applyFill="1" applyAlignment="1" applyProtection="1">
      <alignment horizontal="left"/>
      <protection locked="0"/>
    </xf>
    <xf numFmtId="0" fontId="0" fillId="0" borderId="0" xfId="0" applyAlignment="1">
      <alignment vertical="center"/>
    </xf>
    <xf numFmtId="2" fontId="0" fillId="0" borderId="0" xfId="0" applyNumberFormat="1" applyAlignment="1">
      <alignment vertical="center"/>
    </xf>
    <xf numFmtId="0" fontId="0" fillId="0" borderId="0" xfId="0" applyNumberFormat="1" applyAlignment="1">
      <alignment vertical="center"/>
    </xf>
    <xf numFmtId="43" fontId="5" fillId="0" borderId="0" xfId="1" applyFont="1" applyProtection="1"/>
    <xf numFmtId="43" fontId="5" fillId="2" borderId="0" xfId="1" applyFont="1" applyFill="1" applyBorder="1" applyProtection="1"/>
    <xf numFmtId="0" fontId="5" fillId="0" borderId="0" xfId="0" applyFont="1" applyAlignment="1" applyProtection="1">
      <alignment horizontal="center"/>
    </xf>
    <xf numFmtId="0" fontId="8" fillId="0" borderId="0" xfId="0" applyFont="1" applyAlignment="1" applyProtection="1">
      <alignment horizontal="center"/>
    </xf>
    <xf numFmtId="1" fontId="5" fillId="5" borderId="0" xfId="0" applyNumberFormat="1" applyFont="1" applyFill="1" applyProtection="1"/>
    <xf numFmtId="1" fontId="5" fillId="5" borderId="0" xfId="0" applyNumberFormat="1" applyFont="1" applyFill="1" applyAlignment="1" applyProtection="1">
      <alignment horizontal="right"/>
    </xf>
    <xf numFmtId="49" fontId="5" fillId="5" borderId="0" xfId="0" applyNumberFormat="1" applyFont="1" applyFill="1" applyAlignment="1" applyProtection="1">
      <alignment horizontal="right"/>
    </xf>
    <xf numFmtId="166" fontId="5" fillId="5" borderId="0" xfId="0" applyNumberFormat="1" applyFont="1" applyFill="1" applyProtection="1"/>
    <xf numFmtId="4" fontId="5" fillId="5" borderId="0" xfId="0" applyNumberFormat="1" applyFont="1" applyFill="1" applyBorder="1" applyProtection="1"/>
    <xf numFmtId="0" fontId="5" fillId="5" borderId="0" xfId="0" applyFont="1" applyFill="1" applyProtection="1"/>
    <xf numFmtId="164" fontId="5" fillId="5" borderId="0" xfId="0" applyNumberFormat="1" applyFont="1" applyFill="1" applyProtection="1"/>
    <xf numFmtId="0" fontId="5" fillId="5" borderId="0" xfId="0" applyFont="1" applyFill="1" applyAlignment="1" applyProtection="1">
      <alignment horizontal="right"/>
    </xf>
    <xf numFmtId="1" fontId="5" fillId="5" borderId="0" xfId="0" applyNumberFormat="1" applyFont="1" applyFill="1" applyAlignment="1" applyProtection="1">
      <alignment wrapText="1"/>
    </xf>
    <xf numFmtId="14" fontId="5" fillId="5" borderId="0" xfId="0" applyNumberFormat="1" applyFont="1" applyFill="1" applyProtection="1"/>
    <xf numFmtId="1" fontId="8" fillId="5" borderId="0" xfId="0" applyNumberFormat="1" applyFont="1" applyFill="1" applyAlignment="1" applyProtection="1">
      <alignment horizontal="center"/>
    </xf>
    <xf numFmtId="164" fontId="8" fillId="5" borderId="0" xfId="0" applyNumberFormat="1" applyFont="1" applyFill="1" applyAlignment="1" applyProtection="1">
      <alignment horizontal="center"/>
    </xf>
    <xf numFmtId="0" fontId="8" fillId="5" borderId="0" xfId="0" applyFont="1" applyFill="1" applyAlignment="1" applyProtection="1">
      <alignment horizontal="center"/>
    </xf>
    <xf numFmtId="49" fontId="8" fillId="5" borderId="0" xfId="0" applyNumberFormat="1" applyFont="1" applyFill="1" applyAlignment="1" applyProtection="1">
      <alignment horizontal="center"/>
    </xf>
    <xf numFmtId="166" fontId="8" fillId="5" borderId="0" xfId="0" applyNumberFormat="1" applyFont="1" applyFill="1" applyAlignment="1" applyProtection="1">
      <alignment horizontal="center"/>
    </xf>
    <xf numFmtId="1" fontId="5" fillId="6" borderId="0" xfId="0" applyNumberFormat="1" applyFont="1" applyFill="1" applyAlignment="1" applyProtection="1">
      <alignment horizontal="center"/>
    </xf>
    <xf numFmtId="4" fontId="5" fillId="6" borderId="0" xfId="0" applyNumberFormat="1" applyFont="1" applyFill="1" applyBorder="1" applyProtection="1"/>
    <xf numFmtId="0" fontId="5" fillId="6" borderId="0" xfId="0" applyFont="1" applyFill="1" applyAlignment="1" applyProtection="1">
      <alignment horizontal="center"/>
    </xf>
    <xf numFmtId="0" fontId="5" fillId="6" borderId="0" xfId="0" applyFont="1" applyFill="1" applyProtection="1"/>
    <xf numFmtId="0" fontId="5" fillId="6" borderId="0" xfId="0" applyFont="1" applyFill="1" applyBorder="1" applyAlignment="1" applyProtection="1">
      <alignment horizontal="right"/>
    </xf>
    <xf numFmtId="1" fontId="5" fillId="6" borderId="0" xfId="0" applyNumberFormat="1" applyFont="1" applyFill="1" applyProtection="1"/>
    <xf numFmtId="4" fontId="5" fillId="6" borderId="0" xfId="0" applyNumberFormat="1" applyFont="1" applyFill="1" applyProtection="1"/>
    <xf numFmtId="1" fontId="5" fillId="6" borderId="0" xfId="0" applyNumberFormat="1" applyFont="1" applyFill="1" applyAlignment="1" applyProtection="1">
      <alignment horizontal="right"/>
    </xf>
    <xf numFmtId="0" fontId="5" fillId="6" borderId="0" xfId="0" applyNumberFormat="1" applyFont="1" applyFill="1" applyAlignment="1" applyProtection="1">
      <alignment horizontal="right"/>
    </xf>
    <xf numFmtId="49" fontId="5" fillId="6" borderId="0" xfId="0" applyNumberFormat="1" applyFont="1" applyFill="1" applyAlignment="1" applyProtection="1">
      <alignment horizontal="right"/>
    </xf>
    <xf numFmtId="166" fontId="5" fillId="6" borderId="0" xfId="0" applyNumberFormat="1" applyFont="1" applyFill="1" applyAlignment="1" applyProtection="1">
      <alignment horizontal="right"/>
    </xf>
    <xf numFmtId="166" fontId="5" fillId="6" borderId="0" xfId="0" applyNumberFormat="1" applyFont="1" applyFill="1" applyProtection="1"/>
    <xf numFmtId="4" fontId="5" fillId="6" borderId="1" xfId="0" applyNumberFormat="1" applyFont="1" applyFill="1" applyBorder="1" applyProtection="1"/>
    <xf numFmtId="4" fontId="5" fillId="7" borderId="0" xfId="0" applyNumberFormat="1" applyFont="1" applyFill="1" applyBorder="1" applyAlignment="1" applyProtection="1">
      <alignment horizontal="center"/>
    </xf>
    <xf numFmtId="4" fontId="5" fillId="8" borderId="0" xfId="0" applyNumberFormat="1" applyFont="1" applyFill="1" applyBorder="1" applyProtection="1"/>
    <xf numFmtId="1" fontId="5" fillId="8" borderId="0" xfId="0" applyNumberFormat="1" applyFont="1" applyFill="1" applyAlignment="1" applyProtection="1">
      <alignment horizontal="center"/>
    </xf>
    <xf numFmtId="0" fontId="5" fillId="8" borderId="0" xfId="0" applyFont="1" applyFill="1" applyAlignment="1" applyProtection="1">
      <alignment horizontal="center"/>
    </xf>
    <xf numFmtId="43" fontId="5" fillId="8" borderId="0" xfId="1" quotePrefix="1" applyFont="1" applyFill="1" applyProtection="1"/>
    <xf numFmtId="43" fontId="5" fillId="8" borderId="0" xfId="1" applyFont="1" applyFill="1" applyProtection="1"/>
    <xf numFmtId="0" fontId="5" fillId="8" borderId="0" xfId="0" applyFont="1" applyFill="1" applyProtection="1"/>
    <xf numFmtId="43" fontId="5" fillId="6" borderId="0" xfId="1" applyFont="1" applyFill="1" applyProtection="1"/>
    <xf numFmtId="43" fontId="8" fillId="6" borderId="0" xfId="1" applyFont="1" applyFill="1" applyAlignment="1" applyProtection="1">
      <alignment horizontal="center"/>
    </xf>
    <xf numFmtId="0" fontId="8" fillId="6" borderId="0" xfId="0" applyFont="1" applyFill="1" applyAlignment="1" applyProtection="1">
      <alignment horizontal="center"/>
    </xf>
    <xf numFmtId="4" fontId="5" fillId="7" borderId="0" xfId="0" applyNumberFormat="1" applyFont="1" applyFill="1" applyAlignment="1" applyProtection="1">
      <alignment horizontal="left"/>
    </xf>
    <xf numFmtId="1" fontId="5" fillId="9" borderId="0" xfId="0" applyNumberFormat="1" applyFont="1" applyFill="1" applyAlignment="1" applyProtection="1">
      <alignment horizontal="center"/>
      <protection locked="0"/>
    </xf>
    <xf numFmtId="1" fontId="5" fillId="9" borderId="0" xfId="0" applyNumberFormat="1" applyFont="1" applyFill="1" applyAlignment="1" applyProtection="1">
      <alignment horizontal="right"/>
      <protection locked="0"/>
    </xf>
    <xf numFmtId="166" fontId="5" fillId="9" borderId="0" xfId="0" applyNumberFormat="1" applyFont="1" applyFill="1" applyAlignment="1" applyProtection="1">
      <alignment horizontal="center"/>
      <protection locked="0"/>
    </xf>
    <xf numFmtId="43" fontId="5" fillId="6" borderId="0" xfId="1" applyFont="1" applyFill="1" applyAlignment="1" applyProtection="1">
      <alignment horizontal="center"/>
    </xf>
    <xf numFmtId="49" fontId="5" fillId="0" borderId="0" xfId="0" applyNumberFormat="1" applyFont="1" applyAlignment="1" applyProtection="1">
      <alignment horizontal="right"/>
      <protection locked="0"/>
    </xf>
    <xf numFmtId="4" fontId="5" fillId="3" borderId="0" xfId="0" applyNumberFormat="1" applyFont="1" applyFill="1" applyAlignment="1" applyProtection="1">
      <protection locked="0"/>
    </xf>
    <xf numFmtId="14" fontId="5" fillId="9" borderId="0" xfId="0" applyNumberFormat="1" applyFont="1" applyFill="1" applyAlignment="1" applyProtection="1">
      <alignment horizontal="right"/>
      <protection locked="0"/>
    </xf>
    <xf numFmtId="1" fontId="5" fillId="9" borderId="0" xfId="0" applyNumberFormat="1" applyFont="1" applyFill="1" applyAlignment="1" applyProtection="1">
      <alignment horizontal="left"/>
      <protection locked="0"/>
    </xf>
    <xf numFmtId="14" fontId="5" fillId="9" borderId="0" xfId="0" applyNumberFormat="1" applyFont="1" applyFill="1" applyProtection="1">
      <protection locked="0"/>
    </xf>
    <xf numFmtId="166" fontId="5" fillId="7" borderId="0" xfId="0" applyNumberFormat="1" applyFont="1" applyFill="1" applyAlignment="1" applyProtection="1">
      <alignment horizontal="left"/>
    </xf>
    <xf numFmtId="1" fontId="5" fillId="9" borderId="0" xfId="0" applyNumberFormat="1" applyFont="1" applyFill="1" applyProtection="1">
      <protection locked="0"/>
    </xf>
    <xf numFmtId="4" fontId="5" fillId="9" borderId="0" xfId="0" applyNumberFormat="1" applyFont="1" applyFill="1" applyAlignment="1" applyProtection="1">
      <protection locked="0"/>
    </xf>
    <xf numFmtId="49" fontId="5" fillId="9" borderId="0" xfId="0" applyNumberFormat="1" applyFont="1" applyFill="1" applyAlignment="1" applyProtection="1">
      <alignment horizontal="center"/>
      <protection locked="0"/>
    </xf>
    <xf numFmtId="4" fontId="5" fillId="9" borderId="0" xfId="0" applyNumberFormat="1" applyFont="1" applyFill="1" applyAlignment="1" applyProtection="1">
      <alignment horizontal="left"/>
      <protection locked="0"/>
    </xf>
    <xf numFmtId="1" fontId="5" fillId="5" borderId="0" xfId="0" applyNumberFormat="1" applyFont="1" applyFill="1" applyProtection="1">
      <protection locked="0"/>
    </xf>
    <xf numFmtId="0" fontId="5" fillId="3" borderId="0" xfId="0" applyFont="1" applyFill="1" applyProtection="1">
      <protection locked="0"/>
    </xf>
    <xf numFmtId="9" fontId="5" fillId="0" borderId="0" xfId="0" applyNumberFormat="1" applyFont="1" applyProtection="1"/>
  </cellXfs>
  <cellStyles count="2">
    <cellStyle name="Komma" xfId="1" builtinId="3"/>
    <cellStyle name="Standaard" xfId="0" builtinId="0"/>
  </cellStyles>
  <dxfs count="7">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590551</xdr:colOff>
      <xdr:row>0</xdr:row>
      <xdr:rowOff>1</xdr:rowOff>
    </xdr:from>
    <xdr:to>
      <xdr:col>12</xdr:col>
      <xdr:colOff>1</xdr:colOff>
      <xdr:row>5</xdr:row>
      <xdr:rowOff>40981</xdr:rowOff>
    </xdr:to>
    <xdr:pic>
      <xdr:nvPicPr>
        <xdr:cNvPr id="3" name="Afbeelding 2">
          <a:extLst>
            <a:ext uri="{FF2B5EF4-FFF2-40B4-BE49-F238E27FC236}">
              <a16:creationId xmlns:a16="http://schemas.microsoft.com/office/drawing/2014/main" id="{E64A8698-F41D-4B6E-B832-837BA3915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9926" y="1"/>
          <a:ext cx="2305050" cy="89823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4"/>
  <sheetViews>
    <sheetView zoomScale="106" zoomScaleNormal="106" workbookViewId="0">
      <selection activeCell="P5" sqref="P5"/>
    </sheetView>
  </sheetViews>
  <sheetFormatPr defaultRowHeight="12.75" x14ac:dyDescent="0.2"/>
  <cols>
    <col min="1" max="1" width="9" style="25" bestFit="1" customWidth="1"/>
    <col min="2" max="2" width="7.85546875" style="25" bestFit="1" customWidth="1"/>
    <col min="3" max="3" width="12.7109375" style="28" bestFit="1" customWidth="1"/>
    <col min="4" max="4" width="9" style="25" bestFit="1" customWidth="1"/>
    <col min="5" max="5" width="15" style="29" bestFit="1" customWidth="1"/>
    <col min="6" max="6" width="12.7109375" style="30" bestFit="1" customWidth="1"/>
    <col min="7" max="7" width="11.42578125" style="30" bestFit="1" customWidth="1"/>
    <col min="8" max="8" width="7.85546875" style="31" bestFit="1" customWidth="1"/>
    <col min="9" max="9" width="18.7109375" style="32" bestFit="1" customWidth="1"/>
    <col min="10" max="10" width="8.28515625" style="25" bestFit="1" customWidth="1"/>
    <col min="11" max="11" width="9" style="25" bestFit="1" customWidth="1"/>
    <col min="12" max="12" width="17.42578125" style="30" customWidth="1"/>
    <col min="13" max="14" width="15" style="25" bestFit="1" customWidth="1"/>
    <col min="15" max="15" width="16.28515625" style="27" bestFit="1" customWidth="1"/>
    <col min="16" max="16" width="10.85546875" style="25" bestFit="1" customWidth="1"/>
    <col min="17" max="17" width="18.7109375" style="18" bestFit="1" customWidth="1"/>
    <col min="18" max="16384" width="9.140625" style="18"/>
  </cols>
  <sheetData>
    <row r="1" spans="1:17" ht="12.75" customHeight="1" x14ac:dyDescent="0.25">
      <c r="A1" s="8" t="s">
        <v>17</v>
      </c>
      <c r="B1" s="8" t="s">
        <v>5</v>
      </c>
      <c r="C1" s="9" t="s">
        <v>6</v>
      </c>
      <c r="D1" s="10" t="s">
        <v>7</v>
      </c>
      <c r="E1" s="11" t="s">
        <v>8</v>
      </c>
      <c r="F1" s="12" t="s">
        <v>9</v>
      </c>
      <c r="G1" s="12" t="s">
        <v>10</v>
      </c>
      <c r="H1" s="13" t="s">
        <v>4</v>
      </c>
      <c r="I1" s="14" t="s">
        <v>11</v>
      </c>
      <c r="J1" s="15" t="s">
        <v>0</v>
      </c>
      <c r="K1" s="15" t="s">
        <v>3</v>
      </c>
      <c r="L1" s="16" t="s">
        <v>16</v>
      </c>
      <c r="M1" s="17" t="s">
        <v>12</v>
      </c>
      <c r="N1" s="8" t="s">
        <v>13</v>
      </c>
      <c r="O1" s="13" t="s">
        <v>14</v>
      </c>
      <c r="P1" s="17" t="s">
        <v>15</v>
      </c>
      <c r="Q1" s="17" t="s">
        <v>25</v>
      </c>
    </row>
    <row r="2" spans="1:17" ht="12.75" customHeight="1" x14ac:dyDescent="0.25">
      <c r="A2" s="19" t="str">
        <f>Kasblad!B1</f>
        <v>KAS</v>
      </c>
      <c r="B2" s="19" t="str">
        <f>Kasblad!B2</f>
        <v>EUR</v>
      </c>
      <c r="C2" s="9">
        <f>IF(I2="","",Kasblad!$B$5)</f>
        <v>43496</v>
      </c>
      <c r="D2" s="13" t="str">
        <f>Kasblad!B4</f>
        <v>2019/01</v>
      </c>
      <c r="E2" s="20">
        <f>Kasblad!$D$1</f>
        <v>1</v>
      </c>
      <c r="F2" s="12">
        <f>Kasblad!D2</f>
        <v>750</v>
      </c>
      <c r="G2" s="12">
        <f>Kasblad!D3</f>
        <v>6791</v>
      </c>
      <c r="H2" s="13">
        <v>1</v>
      </c>
      <c r="I2" s="21" t="str">
        <f>TEXT(Kasblad!G9,Toelichting!$D$13)</f>
        <v>1000</v>
      </c>
      <c r="J2" s="15"/>
      <c r="K2" s="15"/>
      <c r="L2" s="16">
        <f>IF(Kasblad!D4="","",ABS(Kasblad!D4))</f>
        <v>6041</v>
      </c>
      <c r="M2" s="17" t="str">
        <f>IF(Kasblad!D4&lt;0,"credit","debit")</f>
        <v>debit</v>
      </c>
      <c r="N2" s="8"/>
      <c r="O2" s="13"/>
      <c r="P2" s="17"/>
      <c r="Q2" s="17"/>
    </row>
    <row r="3" spans="1:17" ht="12.75" customHeight="1" x14ac:dyDescent="0.25">
      <c r="A3" s="19" t="str">
        <f t="shared" ref="A3:H3" si="0">+A2</f>
        <v>KAS</v>
      </c>
      <c r="B3" s="19" t="str">
        <f t="shared" si="0"/>
        <v>EUR</v>
      </c>
      <c r="C3" s="9">
        <f t="shared" si="0"/>
        <v>43496</v>
      </c>
      <c r="D3" s="13" t="str">
        <f t="shared" si="0"/>
        <v>2019/01</v>
      </c>
      <c r="E3" s="20">
        <f t="shared" si="0"/>
        <v>1</v>
      </c>
      <c r="F3" s="12">
        <f t="shared" si="0"/>
        <v>750</v>
      </c>
      <c r="G3" s="12">
        <f t="shared" si="0"/>
        <v>6791</v>
      </c>
      <c r="H3" s="13">
        <f t="shared" si="0"/>
        <v>1</v>
      </c>
      <c r="I3" s="22">
        <v>4775</v>
      </c>
      <c r="J3" s="15"/>
      <c r="K3" s="15"/>
      <c r="L3" s="16">
        <f>+Kasblad!T142-Kasblad!D144</f>
        <v>0</v>
      </c>
      <c r="M3" s="17" t="s">
        <v>26</v>
      </c>
      <c r="N3" s="8" t="s">
        <v>27</v>
      </c>
      <c r="O3" s="13"/>
      <c r="P3" s="17"/>
      <c r="Q3" s="9">
        <f>C3</f>
        <v>43496</v>
      </c>
    </row>
    <row r="4" spans="1:17" ht="13.5" x14ac:dyDescent="0.25">
      <c r="A4" s="19" t="str">
        <f>IF(I4="","",Kasblad!$B$1)</f>
        <v>KAS</v>
      </c>
      <c r="B4" s="19" t="str">
        <f>IF(I4="","",Kasblad!$B$2)</f>
        <v>EUR</v>
      </c>
      <c r="C4" s="9">
        <f>IF(I4="","",Kasblad!$B$5)</f>
        <v>43496</v>
      </c>
      <c r="D4" s="9" t="str">
        <f>IF(I4="","",Kasblad!$B$4)</f>
        <v>2019/01</v>
      </c>
      <c r="E4" s="23">
        <f>IF(I4="","",Kasblad!$D$1)</f>
        <v>1</v>
      </c>
      <c r="F4" s="12">
        <f>IF(I4="","",Kasblad!$D$2)</f>
        <v>750</v>
      </c>
      <c r="G4" s="16">
        <f>IF(I4="","",Kasblad!$D$3)</f>
        <v>6791</v>
      </c>
      <c r="H4" s="19">
        <f>IF(I4="","",1)</f>
        <v>1</v>
      </c>
      <c r="I4" s="24" t="str">
        <f>IF(Kasblad!G10="","",TEXT(Kasblad!G10,"0000"))</f>
        <v>8020</v>
      </c>
      <c r="J4" s="24" t="str">
        <f>IF(Kasblad!I10="","",TEXT(Kasblad!I10,"00000"))</f>
        <v/>
      </c>
      <c r="K4" s="24" t="str">
        <f>IF(Kasblad!J10="","",TEXT(Kasblad!J10,"0000"))</f>
        <v/>
      </c>
      <c r="L4" s="16">
        <f>IF(Kasblad!M10="","",Kasblad!M10)</f>
        <v>5082.6400000000003</v>
      </c>
      <c r="M4" s="17" t="str">
        <f>IF(Kasblad!D10&gt;0,"credit",IF(Kasblad!E10&gt;0,"debit",""))</f>
        <v>credit</v>
      </c>
      <c r="N4" s="26" t="str">
        <f>IF(I4="","",Kasblad!C10)</f>
        <v>Omzet</v>
      </c>
      <c r="P4" s="17" t="str">
        <f>IF(I4="","",Kasblad!O10)</f>
        <v>VH</v>
      </c>
      <c r="Q4" s="9">
        <f>IF(I4="","",Kasblad!B10)</f>
        <v>43496</v>
      </c>
    </row>
    <row r="5" spans="1:17" ht="13.5" x14ac:dyDescent="0.25">
      <c r="A5" s="19" t="str">
        <f>IF(I5="","",Kasblad!$B$1)</f>
        <v>KAS</v>
      </c>
      <c r="B5" s="19" t="str">
        <f>IF(I5="","",Kasblad!$B$2)</f>
        <v>EUR</v>
      </c>
      <c r="C5" s="9">
        <f>IF(I5="","",Kasblad!$B$5)</f>
        <v>43496</v>
      </c>
      <c r="D5" s="9" t="str">
        <f>IF(I5="","",Kasblad!$B$4)</f>
        <v>2019/01</v>
      </c>
      <c r="E5" s="23">
        <f>IF(I5="","",Kasblad!$D$1)</f>
        <v>1</v>
      </c>
      <c r="F5" s="12">
        <f>IF(I5="","",Kasblad!$D$2)</f>
        <v>750</v>
      </c>
      <c r="G5" s="16">
        <f>IF(I5="","",Kasblad!$D$3)</f>
        <v>6791</v>
      </c>
      <c r="H5" s="19">
        <f>IF(I5="","",1)</f>
        <v>1</v>
      </c>
      <c r="I5" s="24" t="str">
        <f>IF(Kasblad!G11="","",TEXT(Kasblad!G11,"0000"))</f>
        <v>5010</v>
      </c>
      <c r="J5" s="24" t="str">
        <f>IF(Kasblad!I11="","",TEXT(Kasblad!I11,"00000"))</f>
        <v/>
      </c>
      <c r="K5" s="24" t="str">
        <f>IF(Kasblad!J11="","",TEXT(Kasblad!J11,"0000"))</f>
        <v/>
      </c>
      <c r="L5" s="16">
        <f>IF(Kasblad!M11="","",Kasblad!M11)</f>
        <v>100</v>
      </c>
      <c r="M5" s="17" t="str">
        <f>IF(Kasblad!D11&gt;0,"credit",IF(Kasblad!E11&gt;0,"debit",""))</f>
        <v>debit</v>
      </c>
      <c r="N5" s="26" t="str">
        <f>IF(I5="","",Kasblad!C11)</f>
        <v>Leverancier ABC</v>
      </c>
      <c r="P5" s="17" t="str">
        <f>IF(I5="","",Kasblad!O11)</f>
        <v>IL</v>
      </c>
      <c r="Q5" s="9">
        <f>IF(I5="","",Kasblad!B11)</f>
        <v>43496</v>
      </c>
    </row>
    <row r="6" spans="1:17" ht="13.5" x14ac:dyDescent="0.25">
      <c r="A6" s="19" t="str">
        <f>IF(I6="","",Kasblad!$B$1)</f>
        <v>KAS</v>
      </c>
      <c r="B6" s="19" t="str">
        <f>IF(I6="","",Kasblad!$B$2)</f>
        <v>EUR</v>
      </c>
      <c r="C6" s="9">
        <f>IF(I6="","",Kasblad!$B$5)</f>
        <v>43496</v>
      </c>
      <c r="D6" s="9" t="str">
        <f>IF(I6="","",Kasblad!$B$4)</f>
        <v>2019/01</v>
      </c>
      <c r="E6" s="23">
        <f>IF(I6="","",Kasblad!$D$1)</f>
        <v>1</v>
      </c>
      <c r="F6" s="12">
        <f>IF(I6="","",Kasblad!$D$2)</f>
        <v>750</v>
      </c>
      <c r="G6" s="16">
        <f>IF(I6="","",Kasblad!$D$3)</f>
        <v>6791</v>
      </c>
      <c r="H6" s="19">
        <f t="shared" ref="H6:H69" si="1">IF(I6="","",1)</f>
        <v>1</v>
      </c>
      <c r="I6" s="24" t="str">
        <f>IF(Kasblad!G12="","",TEXT(Kasblad!G12,"0000"))</f>
        <v>4060</v>
      </c>
      <c r="J6" s="24" t="str">
        <f>IF(Kasblad!I12="","",TEXT(Kasblad!I12,"00000"))</f>
        <v/>
      </c>
      <c r="K6" s="24" t="str">
        <f>IF(Kasblad!J12="","",TEXT(Kasblad!J12,"0000"))</f>
        <v/>
      </c>
      <c r="L6" s="16" t="str">
        <f>IF(Kasblad!M12="","",Kasblad!M12)</f>
        <v/>
      </c>
      <c r="M6" s="17" t="str">
        <f>IF(Kasblad!D12&gt;0,"credit",IF(Kasblad!E12&gt;0,"debit",""))</f>
        <v/>
      </c>
      <c r="N6" s="26">
        <f>IF(I6="","",Kasblad!C12)</f>
        <v>0</v>
      </c>
      <c r="P6" s="17" t="str">
        <f>IF(I6="","",Kasblad!O12)</f>
        <v/>
      </c>
      <c r="Q6" s="9" t="str">
        <f>IF(I6="","",Kasblad!B12)</f>
        <v/>
      </c>
    </row>
    <row r="7" spans="1:17" ht="13.5" x14ac:dyDescent="0.25">
      <c r="A7" s="19" t="str">
        <f>IF(I7="","",Kasblad!$B$1)</f>
        <v/>
      </c>
      <c r="B7" s="19" t="str">
        <f>IF(I7="","",Kasblad!$B$2)</f>
        <v/>
      </c>
      <c r="C7" s="9" t="str">
        <f>IF(I7="","",Kasblad!$B$5)</f>
        <v/>
      </c>
      <c r="D7" s="9" t="str">
        <f>IF(I7="","",Kasblad!$B$4)</f>
        <v/>
      </c>
      <c r="E7" s="23" t="str">
        <f>IF(I7="","",Kasblad!$D$1)</f>
        <v/>
      </c>
      <c r="F7" s="12" t="str">
        <f>IF(I7="","",Kasblad!$D$2)</f>
        <v/>
      </c>
      <c r="G7" s="16" t="str">
        <f>IF(I7="","",Kasblad!$D$3)</f>
        <v/>
      </c>
      <c r="H7" s="19" t="str">
        <f t="shared" si="1"/>
        <v/>
      </c>
      <c r="I7" s="24" t="str">
        <f>IF(Kasblad!G13="","",TEXT(Kasblad!G13,"0000"))</f>
        <v/>
      </c>
      <c r="J7" s="24" t="str">
        <f>IF(Kasblad!I13="","",TEXT(Kasblad!I13,"00000"))</f>
        <v/>
      </c>
      <c r="K7" s="24" t="str">
        <f>IF(Kasblad!J13="","",TEXT(Kasblad!J13,"0000"))</f>
        <v/>
      </c>
      <c r="L7" s="16" t="str">
        <f>IF(Kasblad!M13="","",Kasblad!M13)</f>
        <v/>
      </c>
      <c r="M7" s="17" t="str">
        <f>IF(Kasblad!D13&gt;0,"credit",IF(Kasblad!E13&gt;0,"debit",""))</f>
        <v/>
      </c>
      <c r="N7" s="26" t="str">
        <f>IF(I7="","",Kasblad!C13)</f>
        <v/>
      </c>
      <c r="P7" s="17" t="str">
        <f>IF(I7="","",Kasblad!O13)</f>
        <v/>
      </c>
      <c r="Q7" s="9" t="str">
        <f>IF(I7="","",Kasblad!B13)</f>
        <v/>
      </c>
    </row>
    <row r="8" spans="1:17" ht="13.5" x14ac:dyDescent="0.25">
      <c r="A8" s="19" t="str">
        <f>IF(I8="","",Kasblad!$B$1)</f>
        <v/>
      </c>
      <c r="B8" s="19" t="str">
        <f>IF(I8="","",Kasblad!$B$2)</f>
        <v/>
      </c>
      <c r="C8" s="9" t="str">
        <f>IF(I8="","",Kasblad!$B$5)</f>
        <v/>
      </c>
      <c r="D8" s="9" t="str">
        <f>IF(I8="","",Kasblad!$B$4)</f>
        <v/>
      </c>
      <c r="E8" s="23" t="str">
        <f>IF(I8="","",Kasblad!$D$1)</f>
        <v/>
      </c>
      <c r="F8" s="12" t="str">
        <f>IF(I8="","",Kasblad!$D$2)</f>
        <v/>
      </c>
      <c r="G8" s="16" t="str">
        <f>IF(I8="","",Kasblad!$D$3)</f>
        <v/>
      </c>
      <c r="H8" s="19" t="str">
        <f t="shared" si="1"/>
        <v/>
      </c>
      <c r="I8" s="24" t="str">
        <f>IF(Kasblad!G14="","",TEXT(Kasblad!G14,"0000"))</f>
        <v/>
      </c>
      <c r="J8" s="24" t="str">
        <f>IF(Kasblad!I14="","",TEXT(Kasblad!I14,"00000"))</f>
        <v/>
      </c>
      <c r="K8" s="24" t="str">
        <f>IF(Kasblad!J14="","",TEXT(Kasblad!J14,"0000"))</f>
        <v/>
      </c>
      <c r="L8" s="16" t="str">
        <f>IF(Kasblad!M14="","",Kasblad!M14)</f>
        <v/>
      </c>
      <c r="M8" s="17" t="str">
        <f>IF(Kasblad!D14&gt;0,"credit",IF(Kasblad!E14&gt;0,"debit",""))</f>
        <v/>
      </c>
      <c r="N8" s="26" t="str">
        <f>IF(I8="","",Kasblad!C14)</f>
        <v/>
      </c>
      <c r="P8" s="17" t="str">
        <f>IF(I8="","",Kasblad!O14)</f>
        <v/>
      </c>
      <c r="Q8" s="9" t="str">
        <f>IF(I8="","",Kasblad!B14)</f>
        <v/>
      </c>
    </row>
    <row r="9" spans="1:17" ht="13.5" x14ac:dyDescent="0.25">
      <c r="A9" s="19" t="str">
        <f>IF(I9="","",Kasblad!$B$1)</f>
        <v/>
      </c>
      <c r="B9" s="19" t="str">
        <f>IF(I9="","",Kasblad!$B$2)</f>
        <v/>
      </c>
      <c r="C9" s="9" t="str">
        <f>IF(I9="","",Kasblad!$B$5)</f>
        <v/>
      </c>
      <c r="D9" s="9" t="str">
        <f>IF(I9="","",Kasblad!$B$4)</f>
        <v/>
      </c>
      <c r="E9" s="23" t="str">
        <f>IF(I9="","",Kasblad!$D$1)</f>
        <v/>
      </c>
      <c r="F9" s="12" t="str">
        <f>IF(I9="","",Kasblad!$D$2)</f>
        <v/>
      </c>
      <c r="G9" s="16" t="str">
        <f>IF(I9="","",Kasblad!$D$3)</f>
        <v/>
      </c>
      <c r="H9" s="19" t="str">
        <f t="shared" si="1"/>
        <v/>
      </c>
      <c r="I9" s="24" t="str">
        <f>IF(Kasblad!G15="","",TEXT(Kasblad!G15,"0000"))</f>
        <v/>
      </c>
      <c r="J9" s="24" t="str">
        <f>IF(Kasblad!I15="","",TEXT(Kasblad!I15,"00000"))</f>
        <v/>
      </c>
      <c r="K9" s="24" t="str">
        <f>IF(Kasblad!J15="","",TEXT(Kasblad!J15,"0000"))</f>
        <v/>
      </c>
      <c r="L9" s="16" t="str">
        <f>IF(Kasblad!M15="","",Kasblad!M15)</f>
        <v/>
      </c>
      <c r="M9" s="17" t="str">
        <f>IF(Kasblad!D15&gt;0,"credit",IF(Kasblad!E15&gt;0,"debit",""))</f>
        <v/>
      </c>
      <c r="N9" s="26" t="str">
        <f>IF(I9="","",Kasblad!C15)</f>
        <v/>
      </c>
      <c r="P9" s="17" t="str">
        <f>IF(I9="","",Kasblad!O15)</f>
        <v/>
      </c>
      <c r="Q9" s="9" t="str">
        <f>IF(I9="","",Kasblad!B15)</f>
        <v/>
      </c>
    </row>
    <row r="10" spans="1:17" ht="13.5" x14ac:dyDescent="0.25">
      <c r="A10" s="19" t="str">
        <f>IF(I10="","",Kasblad!$B$1)</f>
        <v/>
      </c>
      <c r="B10" s="19" t="str">
        <f>IF(I10="","",Kasblad!$B$2)</f>
        <v/>
      </c>
      <c r="C10" s="9" t="str">
        <f>IF(I10="","",Kasblad!$B$5)</f>
        <v/>
      </c>
      <c r="D10" s="9" t="str">
        <f>IF(I10="","",Kasblad!$B$4)</f>
        <v/>
      </c>
      <c r="E10" s="23" t="str">
        <f>IF(I10="","",Kasblad!$D$1)</f>
        <v/>
      </c>
      <c r="F10" s="12" t="str">
        <f>IF(I10="","",Kasblad!$D$2)</f>
        <v/>
      </c>
      <c r="G10" s="16" t="str">
        <f>IF(I10="","",Kasblad!$D$3)</f>
        <v/>
      </c>
      <c r="H10" s="19" t="str">
        <f t="shared" si="1"/>
        <v/>
      </c>
      <c r="I10" s="24" t="str">
        <f>IF(Kasblad!G16="","",TEXT(Kasblad!G16,"0000"))</f>
        <v/>
      </c>
      <c r="J10" s="24" t="str">
        <f>IF(Kasblad!I16="","",TEXT(Kasblad!I16,"00000"))</f>
        <v/>
      </c>
      <c r="K10" s="24" t="str">
        <f>IF(Kasblad!J16="","",TEXT(Kasblad!J16,"0000"))</f>
        <v/>
      </c>
      <c r="L10" s="16" t="str">
        <f>IF(Kasblad!M16="","",Kasblad!M16)</f>
        <v/>
      </c>
      <c r="M10" s="17" t="str">
        <f>IF(Kasblad!D16&gt;0,"credit",IF(Kasblad!E16&gt;0,"debit",""))</f>
        <v/>
      </c>
      <c r="N10" s="26" t="str">
        <f>IF(I10="","",Kasblad!C16)</f>
        <v/>
      </c>
      <c r="P10" s="17" t="str">
        <f>IF(I10="","",Kasblad!O16)</f>
        <v/>
      </c>
      <c r="Q10" s="9" t="str">
        <f>IF(I10="","",Kasblad!B16)</f>
        <v/>
      </c>
    </row>
    <row r="11" spans="1:17" ht="13.5" x14ac:dyDescent="0.25">
      <c r="A11" s="19" t="str">
        <f>IF(I11="","",Kasblad!$B$1)</f>
        <v/>
      </c>
      <c r="B11" s="19" t="str">
        <f>IF(I11="","",Kasblad!$B$2)</f>
        <v/>
      </c>
      <c r="C11" s="9" t="str">
        <f>IF(I11="","",Kasblad!$B$5)</f>
        <v/>
      </c>
      <c r="D11" s="9" t="str">
        <f>IF(I11="","",Kasblad!$B$4)</f>
        <v/>
      </c>
      <c r="E11" s="23" t="str">
        <f>IF(I11="","",Kasblad!$D$1)</f>
        <v/>
      </c>
      <c r="F11" s="12" t="str">
        <f>IF(I11="","",Kasblad!$D$2)</f>
        <v/>
      </c>
      <c r="G11" s="16" t="str">
        <f>IF(I11="","",Kasblad!$D$3)</f>
        <v/>
      </c>
      <c r="H11" s="19" t="str">
        <f t="shared" si="1"/>
        <v/>
      </c>
      <c r="I11" s="24" t="str">
        <f>IF(Kasblad!G17="","",TEXT(Kasblad!G17,"0000"))</f>
        <v/>
      </c>
      <c r="J11" s="24" t="str">
        <f>IF(Kasblad!I17="","",TEXT(Kasblad!I17,"00000"))</f>
        <v/>
      </c>
      <c r="K11" s="24" t="str">
        <f>IF(Kasblad!J17="","",TEXT(Kasblad!J17,"0000"))</f>
        <v/>
      </c>
      <c r="L11" s="16" t="str">
        <f>IF(Kasblad!M17="","",Kasblad!M17)</f>
        <v/>
      </c>
      <c r="M11" s="17" t="str">
        <f>IF(Kasblad!D17&gt;0,"credit",IF(Kasblad!E17&gt;0,"debit",""))</f>
        <v/>
      </c>
      <c r="N11" s="26" t="str">
        <f>IF(I11="","",Kasblad!C17)</f>
        <v/>
      </c>
      <c r="P11" s="17" t="str">
        <f>IF(I11="","",Kasblad!O17)</f>
        <v/>
      </c>
      <c r="Q11" s="9" t="str">
        <f>IF(I11="","",Kasblad!B17)</f>
        <v/>
      </c>
    </row>
    <row r="12" spans="1:17" ht="13.5" x14ac:dyDescent="0.25">
      <c r="A12" s="19" t="str">
        <f>IF(I12="","",Kasblad!$B$1)</f>
        <v/>
      </c>
      <c r="B12" s="19" t="str">
        <f>IF(I12="","",Kasblad!$B$2)</f>
        <v/>
      </c>
      <c r="C12" s="9" t="str">
        <f>IF(I12="","",Kasblad!$B$5)</f>
        <v/>
      </c>
      <c r="D12" s="9" t="str">
        <f>IF(I12="","",Kasblad!$B$4)</f>
        <v/>
      </c>
      <c r="E12" s="23" t="str">
        <f>IF(I12="","",Kasblad!$D$1)</f>
        <v/>
      </c>
      <c r="F12" s="12" t="str">
        <f>IF(I12="","",Kasblad!$D$2)</f>
        <v/>
      </c>
      <c r="G12" s="16" t="str">
        <f>IF(I12="","",Kasblad!$D$3)</f>
        <v/>
      </c>
      <c r="H12" s="19" t="str">
        <f t="shared" si="1"/>
        <v/>
      </c>
      <c r="I12" s="24" t="str">
        <f>IF(Kasblad!G18="","",TEXT(Kasblad!G18,"0000"))</f>
        <v/>
      </c>
      <c r="J12" s="24" t="str">
        <f>IF(Kasblad!I18="","",TEXT(Kasblad!I18,"00000"))</f>
        <v/>
      </c>
      <c r="K12" s="24" t="str">
        <f>IF(Kasblad!J18="","",TEXT(Kasblad!J18,"0000"))</f>
        <v/>
      </c>
      <c r="L12" s="16" t="str">
        <f>IF(Kasblad!M18="","",Kasblad!M18)</f>
        <v/>
      </c>
      <c r="M12" s="17" t="str">
        <f>IF(Kasblad!D18&gt;0,"credit",IF(Kasblad!E18&gt;0,"debit",""))</f>
        <v/>
      </c>
      <c r="N12" s="26" t="str">
        <f>IF(I12="","",Kasblad!C18)</f>
        <v/>
      </c>
      <c r="P12" s="17" t="str">
        <f>IF(I12="","",Kasblad!O18)</f>
        <v/>
      </c>
      <c r="Q12" s="9" t="str">
        <f>IF(I12="","",Kasblad!B18)</f>
        <v/>
      </c>
    </row>
    <row r="13" spans="1:17" ht="13.5" x14ac:dyDescent="0.25">
      <c r="A13" s="19" t="str">
        <f>IF(I13="","",Kasblad!$B$1)</f>
        <v/>
      </c>
      <c r="B13" s="19" t="str">
        <f>IF(I13="","",Kasblad!$B$2)</f>
        <v/>
      </c>
      <c r="C13" s="9" t="str">
        <f>IF(I13="","",Kasblad!$B$5)</f>
        <v/>
      </c>
      <c r="D13" s="9" t="str">
        <f>IF(I13="","",Kasblad!$B$4)</f>
        <v/>
      </c>
      <c r="E13" s="23" t="str">
        <f>IF(I13="","",Kasblad!$D$1)</f>
        <v/>
      </c>
      <c r="F13" s="12" t="str">
        <f>IF(I13="","",Kasblad!$D$2)</f>
        <v/>
      </c>
      <c r="G13" s="16" t="str">
        <f>IF(I13="","",Kasblad!$D$3)</f>
        <v/>
      </c>
      <c r="H13" s="19" t="str">
        <f t="shared" si="1"/>
        <v/>
      </c>
      <c r="I13" s="24" t="str">
        <f>IF(Kasblad!G19="","",TEXT(Kasblad!G19,"0000"))</f>
        <v/>
      </c>
      <c r="J13" s="24" t="str">
        <f>IF(Kasblad!I19="","",TEXT(Kasblad!I19,"00000"))</f>
        <v/>
      </c>
      <c r="K13" s="24" t="str">
        <f>IF(Kasblad!J19="","",TEXT(Kasblad!J19,"0000"))</f>
        <v/>
      </c>
      <c r="L13" s="16" t="str">
        <f>IF(Kasblad!M19="","",Kasblad!M19)</f>
        <v/>
      </c>
      <c r="M13" s="17" t="str">
        <f>IF(Kasblad!D19&gt;0,"credit",IF(Kasblad!E19&gt;0,"debit",""))</f>
        <v/>
      </c>
      <c r="N13" s="26" t="str">
        <f>IF(I13="","",Kasblad!C19)</f>
        <v/>
      </c>
      <c r="P13" s="17" t="str">
        <f>IF(I13="","",Kasblad!O19)</f>
        <v/>
      </c>
      <c r="Q13" s="9" t="str">
        <f>IF(I13="","",Kasblad!B19)</f>
        <v/>
      </c>
    </row>
    <row r="14" spans="1:17" ht="13.5" x14ac:dyDescent="0.25">
      <c r="A14" s="19" t="str">
        <f>IF(I14="","",Kasblad!$B$1)</f>
        <v/>
      </c>
      <c r="B14" s="19" t="str">
        <f>IF(I14="","",Kasblad!$B$2)</f>
        <v/>
      </c>
      <c r="C14" s="9" t="str">
        <f>IF(I14="","",Kasblad!$B$5)</f>
        <v/>
      </c>
      <c r="D14" s="9" t="str">
        <f>IF(I14="","",Kasblad!$B$4)</f>
        <v/>
      </c>
      <c r="E14" s="23" t="str">
        <f>IF(I14="","",Kasblad!$D$1)</f>
        <v/>
      </c>
      <c r="F14" s="12" t="str">
        <f>IF(I14="","",Kasblad!$D$2)</f>
        <v/>
      </c>
      <c r="G14" s="16" t="str">
        <f>IF(I14="","",Kasblad!$D$3)</f>
        <v/>
      </c>
      <c r="H14" s="19" t="str">
        <f t="shared" si="1"/>
        <v/>
      </c>
      <c r="I14" s="24" t="str">
        <f>IF(Kasblad!G20="","",TEXT(Kasblad!G20,"0000"))</f>
        <v/>
      </c>
      <c r="J14" s="24" t="str">
        <f>IF(Kasblad!I20="","",TEXT(Kasblad!I20,"00000"))</f>
        <v/>
      </c>
      <c r="K14" s="24" t="str">
        <f>IF(Kasblad!J20="","",TEXT(Kasblad!J20,"0000"))</f>
        <v/>
      </c>
      <c r="L14" s="16" t="str">
        <f>IF(Kasblad!M20="","",Kasblad!M20)</f>
        <v/>
      </c>
      <c r="M14" s="17" t="str">
        <f>IF(Kasblad!D20&gt;0,"credit",IF(Kasblad!E20&gt;0,"debit",""))</f>
        <v/>
      </c>
      <c r="N14" s="26" t="str">
        <f>IF(I14="","",Kasblad!C20)</f>
        <v/>
      </c>
      <c r="P14" s="17" t="str">
        <f>IF(I14="","",Kasblad!O20)</f>
        <v/>
      </c>
      <c r="Q14" s="9" t="str">
        <f>IF(I14="","",Kasblad!B20)</f>
        <v/>
      </c>
    </row>
    <row r="15" spans="1:17" ht="13.5" x14ac:dyDescent="0.25">
      <c r="A15" s="19" t="str">
        <f>IF(I15="","",Kasblad!$B$1)</f>
        <v/>
      </c>
      <c r="B15" s="19" t="str">
        <f>IF(I15="","",Kasblad!$B$2)</f>
        <v/>
      </c>
      <c r="C15" s="9" t="str">
        <f>IF(I15="","",Kasblad!$B$5)</f>
        <v/>
      </c>
      <c r="D15" s="9" t="str">
        <f>IF(I15="","",Kasblad!$B$4)</f>
        <v/>
      </c>
      <c r="E15" s="23" t="str">
        <f>IF(I15="","",Kasblad!$D$1)</f>
        <v/>
      </c>
      <c r="F15" s="12" t="str">
        <f>IF(I15="","",Kasblad!$D$2)</f>
        <v/>
      </c>
      <c r="G15" s="16" t="str">
        <f>IF(I15="","",Kasblad!$D$3)</f>
        <v/>
      </c>
      <c r="H15" s="19" t="str">
        <f t="shared" si="1"/>
        <v/>
      </c>
      <c r="I15" s="24" t="str">
        <f>IF(Kasblad!G21="","",TEXT(Kasblad!G21,"0000"))</f>
        <v/>
      </c>
      <c r="J15" s="24" t="str">
        <f>IF(Kasblad!I21="","",TEXT(Kasblad!I21,"00000"))</f>
        <v/>
      </c>
      <c r="K15" s="24" t="str">
        <f>IF(Kasblad!J21="","",TEXT(Kasblad!J21,"0000"))</f>
        <v/>
      </c>
      <c r="L15" s="16" t="str">
        <f>IF(Kasblad!M21="","",Kasblad!M21)</f>
        <v/>
      </c>
      <c r="M15" s="17" t="str">
        <f>IF(Kasblad!D21&gt;0,"credit",IF(Kasblad!E21&gt;0,"debit",""))</f>
        <v/>
      </c>
      <c r="N15" s="26" t="str">
        <f>IF(I15="","",Kasblad!C21)</f>
        <v/>
      </c>
      <c r="P15" s="17" t="str">
        <f>IF(I15="","",Kasblad!O21)</f>
        <v/>
      </c>
      <c r="Q15" s="9" t="str">
        <f>IF(I15="","",Kasblad!B21)</f>
        <v/>
      </c>
    </row>
    <row r="16" spans="1:17" ht="13.5" x14ac:dyDescent="0.25">
      <c r="A16" s="19" t="str">
        <f>IF(I16="","",Kasblad!$B$1)</f>
        <v/>
      </c>
      <c r="B16" s="19" t="str">
        <f>IF(I16="","",Kasblad!$B$2)</f>
        <v/>
      </c>
      <c r="C16" s="9" t="str">
        <f>IF(I16="","",Kasblad!$B$5)</f>
        <v/>
      </c>
      <c r="D16" s="9" t="str">
        <f>IF(I16="","",Kasblad!$B$4)</f>
        <v/>
      </c>
      <c r="E16" s="23" t="str">
        <f>IF(I16="","",Kasblad!$D$1)</f>
        <v/>
      </c>
      <c r="F16" s="12" t="str">
        <f>IF(I16="","",Kasblad!$D$2)</f>
        <v/>
      </c>
      <c r="G16" s="16" t="str">
        <f>IF(I16="","",Kasblad!$D$3)</f>
        <v/>
      </c>
      <c r="H16" s="19" t="str">
        <f t="shared" si="1"/>
        <v/>
      </c>
      <c r="I16" s="24" t="str">
        <f>IF(Kasblad!G22="","",TEXT(Kasblad!G22,"0000"))</f>
        <v/>
      </c>
      <c r="J16" s="24" t="str">
        <f>IF(Kasblad!I22="","",TEXT(Kasblad!I22,"00000"))</f>
        <v/>
      </c>
      <c r="K16" s="24" t="str">
        <f>IF(Kasblad!J22="","",TEXT(Kasblad!J22,"0000"))</f>
        <v/>
      </c>
      <c r="L16" s="16" t="str">
        <f>IF(Kasblad!M22="","",Kasblad!M22)</f>
        <v/>
      </c>
      <c r="M16" s="17" t="str">
        <f>IF(Kasblad!D22&gt;0,"credit",IF(Kasblad!E22&gt;0,"debit",""))</f>
        <v/>
      </c>
      <c r="N16" s="26" t="str">
        <f>IF(I16="","",Kasblad!C22)</f>
        <v/>
      </c>
      <c r="P16" s="17" t="str">
        <f>IF(I16="","",Kasblad!O22)</f>
        <v/>
      </c>
      <c r="Q16" s="9" t="str">
        <f>IF(I16="","",Kasblad!B22)</f>
        <v/>
      </c>
    </row>
    <row r="17" spans="1:17" ht="13.5" x14ac:dyDescent="0.25">
      <c r="A17" s="19" t="str">
        <f>IF(I17="","",Kasblad!$B$1)</f>
        <v/>
      </c>
      <c r="B17" s="19" t="str">
        <f>IF(I17="","",Kasblad!$B$2)</f>
        <v/>
      </c>
      <c r="C17" s="9" t="str">
        <f>IF(I17="","",Kasblad!$B$5)</f>
        <v/>
      </c>
      <c r="D17" s="9" t="str">
        <f>IF(I17="","",Kasblad!$B$4)</f>
        <v/>
      </c>
      <c r="E17" s="23" t="str">
        <f>IF(I17="","",Kasblad!$D$1)</f>
        <v/>
      </c>
      <c r="F17" s="12" t="str">
        <f>IF(I17="","",Kasblad!$D$2)</f>
        <v/>
      </c>
      <c r="G17" s="16" t="str">
        <f>IF(I17="","",Kasblad!$D$3)</f>
        <v/>
      </c>
      <c r="H17" s="19" t="str">
        <f t="shared" si="1"/>
        <v/>
      </c>
      <c r="I17" s="24" t="str">
        <f>IF(Kasblad!G23="","",TEXT(Kasblad!G23,"0000"))</f>
        <v/>
      </c>
      <c r="J17" s="24" t="str">
        <f>IF(Kasblad!I23="","",TEXT(Kasblad!I23,"00000"))</f>
        <v/>
      </c>
      <c r="K17" s="24" t="str">
        <f>IF(Kasblad!J23="","",TEXT(Kasblad!J23,"0000"))</f>
        <v/>
      </c>
      <c r="L17" s="16" t="str">
        <f>IF(Kasblad!M23="","",Kasblad!M23)</f>
        <v/>
      </c>
      <c r="M17" s="17" t="str">
        <f>IF(Kasblad!D23&gt;0,"credit",IF(Kasblad!E23&gt;0,"debit",""))</f>
        <v/>
      </c>
      <c r="N17" s="26" t="str">
        <f>IF(I17="","",Kasblad!C23)</f>
        <v/>
      </c>
      <c r="P17" s="17" t="str">
        <f>IF(I17="","",Kasblad!O23)</f>
        <v/>
      </c>
      <c r="Q17" s="9" t="str">
        <f>IF(I17="","",Kasblad!B23)</f>
        <v/>
      </c>
    </row>
    <row r="18" spans="1:17" ht="13.5" x14ac:dyDescent="0.25">
      <c r="A18" s="19" t="str">
        <f>IF(I18="","",Kasblad!$B$1)</f>
        <v/>
      </c>
      <c r="B18" s="19" t="str">
        <f>IF(I18="","",Kasblad!$B$2)</f>
        <v/>
      </c>
      <c r="C18" s="9" t="str">
        <f>IF(I18="","",Kasblad!$B$5)</f>
        <v/>
      </c>
      <c r="D18" s="9" t="str">
        <f>IF(I18="","",Kasblad!$B$4)</f>
        <v/>
      </c>
      <c r="E18" s="23" t="str">
        <f>IF(I18="","",Kasblad!$D$1)</f>
        <v/>
      </c>
      <c r="F18" s="12" t="str">
        <f>IF(I18="","",Kasblad!$D$2)</f>
        <v/>
      </c>
      <c r="G18" s="16" t="str">
        <f>IF(I18="","",Kasblad!$D$3)</f>
        <v/>
      </c>
      <c r="H18" s="19" t="str">
        <f t="shared" si="1"/>
        <v/>
      </c>
      <c r="I18" s="24" t="str">
        <f>IF(Kasblad!G24="","",TEXT(Kasblad!G24,"0000"))</f>
        <v/>
      </c>
      <c r="J18" s="24" t="str">
        <f>IF(Kasblad!I24="","",TEXT(Kasblad!I24,"00000"))</f>
        <v/>
      </c>
      <c r="K18" s="24" t="str">
        <f>IF(Kasblad!J24="","",TEXT(Kasblad!J24,"0000"))</f>
        <v/>
      </c>
      <c r="L18" s="16" t="str">
        <f>IF(Kasblad!M24="","",Kasblad!M24)</f>
        <v/>
      </c>
      <c r="M18" s="17" t="str">
        <f>IF(Kasblad!D24&gt;0,"credit",IF(Kasblad!E24&gt;0,"debit",""))</f>
        <v/>
      </c>
      <c r="N18" s="26" t="str">
        <f>IF(I18="","",Kasblad!C24)</f>
        <v/>
      </c>
      <c r="P18" s="17" t="str">
        <f>IF(I18="","",Kasblad!O24)</f>
        <v/>
      </c>
      <c r="Q18" s="9" t="str">
        <f>IF(I18="","",Kasblad!B24)</f>
        <v/>
      </c>
    </row>
    <row r="19" spans="1:17" ht="13.5" x14ac:dyDescent="0.25">
      <c r="A19" s="19" t="str">
        <f>IF(I19="","",Kasblad!$B$1)</f>
        <v/>
      </c>
      <c r="B19" s="19" t="str">
        <f>IF(I19="","",Kasblad!$B$2)</f>
        <v/>
      </c>
      <c r="C19" s="9" t="str">
        <f>IF(I19="","",Kasblad!$B$5)</f>
        <v/>
      </c>
      <c r="D19" s="9" t="str">
        <f>IF(I19="","",Kasblad!$B$4)</f>
        <v/>
      </c>
      <c r="E19" s="23" t="str">
        <f>IF(I19="","",Kasblad!$D$1)</f>
        <v/>
      </c>
      <c r="F19" s="12" t="str">
        <f>IF(I19="","",Kasblad!$D$2)</f>
        <v/>
      </c>
      <c r="G19" s="16" t="str">
        <f>IF(I19="","",Kasblad!$D$3)</f>
        <v/>
      </c>
      <c r="H19" s="19" t="str">
        <f t="shared" si="1"/>
        <v/>
      </c>
      <c r="I19" s="24" t="str">
        <f>IF(Kasblad!G25="","",TEXT(Kasblad!G25,"0000"))</f>
        <v/>
      </c>
      <c r="J19" s="24" t="str">
        <f>IF(Kasblad!I25="","",TEXT(Kasblad!I25,"00000"))</f>
        <v/>
      </c>
      <c r="K19" s="24" t="str">
        <f>IF(Kasblad!J25="","",TEXT(Kasblad!J25,"0000"))</f>
        <v/>
      </c>
      <c r="L19" s="16" t="str">
        <f>IF(Kasblad!M25="","",Kasblad!M25)</f>
        <v/>
      </c>
      <c r="M19" s="17" t="str">
        <f>IF(Kasblad!D25&gt;0,"credit",IF(Kasblad!E25&gt;0,"debit",""))</f>
        <v/>
      </c>
      <c r="N19" s="26" t="str">
        <f>IF(I19="","",Kasblad!C25)</f>
        <v/>
      </c>
      <c r="P19" s="17" t="str">
        <f>IF(I19="","",Kasblad!O25)</f>
        <v/>
      </c>
      <c r="Q19" s="9" t="str">
        <f>IF(I19="","",Kasblad!B25)</f>
        <v/>
      </c>
    </row>
    <row r="20" spans="1:17" ht="13.5" x14ac:dyDescent="0.25">
      <c r="A20" s="19" t="str">
        <f>IF(I20="","",Kasblad!$B$1)</f>
        <v/>
      </c>
      <c r="B20" s="19" t="str">
        <f>IF(I20="","",Kasblad!$B$2)</f>
        <v/>
      </c>
      <c r="C20" s="9" t="str">
        <f>IF(I20="","",Kasblad!$B$5)</f>
        <v/>
      </c>
      <c r="D20" s="9" t="str">
        <f>IF(I20="","",Kasblad!$B$4)</f>
        <v/>
      </c>
      <c r="E20" s="23" t="str">
        <f>IF(I20="","",Kasblad!$D$1)</f>
        <v/>
      </c>
      <c r="F20" s="12" t="str">
        <f>IF(I20="","",Kasblad!$D$2)</f>
        <v/>
      </c>
      <c r="G20" s="16" t="str">
        <f>IF(I20="","",Kasblad!$D$3)</f>
        <v/>
      </c>
      <c r="H20" s="19" t="str">
        <f t="shared" si="1"/>
        <v/>
      </c>
      <c r="I20" s="24" t="str">
        <f>IF(Kasblad!G26="","",TEXT(Kasblad!G26,"0000"))</f>
        <v/>
      </c>
      <c r="J20" s="24" t="str">
        <f>IF(Kasblad!I26="","",TEXT(Kasblad!I26,"00000"))</f>
        <v/>
      </c>
      <c r="K20" s="24" t="str">
        <f>IF(Kasblad!J26="","",TEXT(Kasblad!J26,"0000"))</f>
        <v/>
      </c>
      <c r="L20" s="16" t="str">
        <f>IF(Kasblad!M26="","",Kasblad!M26)</f>
        <v/>
      </c>
      <c r="M20" s="17" t="str">
        <f>IF(Kasblad!D26&gt;0,"credit",IF(Kasblad!E26&gt;0,"debit",""))</f>
        <v/>
      </c>
      <c r="N20" s="26" t="str">
        <f>IF(I20="","",Kasblad!C26)</f>
        <v/>
      </c>
      <c r="P20" s="17" t="str">
        <f>IF(I20="","",Kasblad!O26)</f>
        <v/>
      </c>
      <c r="Q20" s="9" t="str">
        <f>IF(I20="","",Kasblad!B26)</f>
        <v/>
      </c>
    </row>
    <row r="21" spans="1:17" ht="13.5" x14ac:dyDescent="0.25">
      <c r="A21" s="19" t="str">
        <f>IF(I21="","",Kasblad!$B$1)</f>
        <v/>
      </c>
      <c r="B21" s="19" t="str">
        <f>IF(I21="","",Kasblad!$B$2)</f>
        <v/>
      </c>
      <c r="C21" s="9" t="str">
        <f>IF(I21="","",Kasblad!$B$5)</f>
        <v/>
      </c>
      <c r="D21" s="9" t="str">
        <f>IF(I21="","",Kasblad!$B$4)</f>
        <v/>
      </c>
      <c r="E21" s="23" t="str">
        <f>IF(I21="","",Kasblad!$D$1)</f>
        <v/>
      </c>
      <c r="F21" s="12" t="str">
        <f>IF(I21="","",Kasblad!$D$2)</f>
        <v/>
      </c>
      <c r="G21" s="16" t="str">
        <f>IF(I21="","",Kasblad!$D$3)</f>
        <v/>
      </c>
      <c r="H21" s="19" t="str">
        <f t="shared" si="1"/>
        <v/>
      </c>
      <c r="I21" s="24" t="str">
        <f>IF(Kasblad!G27="","",TEXT(Kasblad!G27,"0000"))</f>
        <v/>
      </c>
      <c r="J21" s="24" t="str">
        <f>IF(Kasblad!I27="","",TEXT(Kasblad!I27,"00000"))</f>
        <v/>
      </c>
      <c r="K21" s="24" t="str">
        <f>IF(Kasblad!J27="","",TEXT(Kasblad!J27,"0000"))</f>
        <v/>
      </c>
      <c r="L21" s="16" t="str">
        <f>IF(Kasblad!M27="","",Kasblad!M27)</f>
        <v/>
      </c>
      <c r="M21" s="17" t="str">
        <f>IF(Kasblad!D27&gt;0,"credit",IF(Kasblad!E27&gt;0,"debit",""))</f>
        <v/>
      </c>
      <c r="N21" s="26" t="str">
        <f>IF(I21="","",Kasblad!C27)</f>
        <v/>
      </c>
      <c r="P21" s="17" t="str">
        <f>IF(I21="","",Kasblad!O27)</f>
        <v/>
      </c>
      <c r="Q21" s="9" t="str">
        <f>IF(I21="","",Kasblad!B27)</f>
        <v/>
      </c>
    </row>
    <row r="22" spans="1:17" ht="13.5" x14ac:dyDescent="0.25">
      <c r="A22" s="19" t="str">
        <f>IF(I22="","",Kasblad!$B$1)</f>
        <v/>
      </c>
      <c r="B22" s="19" t="str">
        <f>IF(I22="","",Kasblad!$B$2)</f>
        <v/>
      </c>
      <c r="C22" s="9" t="str">
        <f>IF(I22="","",Kasblad!$B$5)</f>
        <v/>
      </c>
      <c r="D22" s="9" t="str">
        <f>IF(I22="","",Kasblad!$B$4)</f>
        <v/>
      </c>
      <c r="E22" s="23" t="str">
        <f>IF(I22="","",Kasblad!$D$1)</f>
        <v/>
      </c>
      <c r="F22" s="12" t="str">
        <f>IF(I22="","",Kasblad!$D$2)</f>
        <v/>
      </c>
      <c r="G22" s="16" t="str">
        <f>IF(I22="","",Kasblad!$D$3)</f>
        <v/>
      </c>
      <c r="H22" s="19" t="str">
        <f t="shared" si="1"/>
        <v/>
      </c>
      <c r="I22" s="24" t="str">
        <f>IF(Kasblad!G28="","",TEXT(Kasblad!G28,"0000"))</f>
        <v/>
      </c>
      <c r="J22" s="24" t="str">
        <f>IF(Kasblad!I28="","",TEXT(Kasblad!I28,"00000"))</f>
        <v/>
      </c>
      <c r="K22" s="24" t="str">
        <f>IF(Kasblad!J28="","",TEXT(Kasblad!J28,"0000"))</f>
        <v/>
      </c>
      <c r="L22" s="16" t="str">
        <f>IF(Kasblad!M28="","",Kasblad!M28)</f>
        <v/>
      </c>
      <c r="M22" s="17" t="str">
        <f>IF(Kasblad!D28&gt;0,"credit",IF(Kasblad!E28&gt;0,"debit",""))</f>
        <v/>
      </c>
      <c r="N22" s="26" t="str">
        <f>IF(I22="","",Kasblad!C28)</f>
        <v/>
      </c>
      <c r="P22" s="17" t="str">
        <f>IF(I22="","",Kasblad!O28)</f>
        <v/>
      </c>
      <c r="Q22" s="9" t="str">
        <f>IF(I22="","",Kasblad!B28)</f>
        <v/>
      </c>
    </row>
    <row r="23" spans="1:17" ht="13.5" x14ac:dyDescent="0.25">
      <c r="A23" s="19" t="str">
        <f>IF(I23="","",Kasblad!$B$1)</f>
        <v/>
      </c>
      <c r="B23" s="19" t="str">
        <f>IF(I23="","",Kasblad!$B$2)</f>
        <v/>
      </c>
      <c r="C23" s="9" t="str">
        <f>IF(I23="","",Kasblad!$B$5)</f>
        <v/>
      </c>
      <c r="D23" s="9" t="str">
        <f>IF(I23="","",Kasblad!$B$4)</f>
        <v/>
      </c>
      <c r="E23" s="23" t="str">
        <f>IF(I23="","",Kasblad!$D$1)</f>
        <v/>
      </c>
      <c r="F23" s="12" t="str">
        <f>IF(I23="","",Kasblad!$D$2)</f>
        <v/>
      </c>
      <c r="G23" s="16" t="str">
        <f>IF(I23="","",Kasblad!$D$3)</f>
        <v/>
      </c>
      <c r="H23" s="19" t="str">
        <f t="shared" si="1"/>
        <v/>
      </c>
      <c r="I23" s="24" t="str">
        <f>IF(Kasblad!G29="","",TEXT(Kasblad!G29,"0000"))</f>
        <v/>
      </c>
      <c r="J23" s="24" t="str">
        <f>IF(Kasblad!I29="","",TEXT(Kasblad!I29,"00000"))</f>
        <v/>
      </c>
      <c r="K23" s="24" t="str">
        <f>IF(Kasblad!J29="","",TEXT(Kasblad!J29,"0000"))</f>
        <v/>
      </c>
      <c r="L23" s="16" t="str">
        <f>IF(Kasblad!M29="","",Kasblad!M29)</f>
        <v/>
      </c>
      <c r="M23" s="17" t="str">
        <f>IF(Kasblad!D29&gt;0,"credit",IF(Kasblad!E29&gt;0,"debit",""))</f>
        <v/>
      </c>
      <c r="N23" s="26" t="str">
        <f>IF(I23="","",Kasblad!C29)</f>
        <v/>
      </c>
      <c r="P23" s="17" t="str">
        <f>IF(I23="","",Kasblad!O29)</f>
        <v/>
      </c>
      <c r="Q23" s="9" t="str">
        <f>IF(I23="","",Kasblad!B29)</f>
        <v/>
      </c>
    </row>
    <row r="24" spans="1:17" ht="13.5" x14ac:dyDescent="0.25">
      <c r="A24" s="19" t="str">
        <f>IF(I24="","",Kasblad!$B$1)</f>
        <v/>
      </c>
      <c r="B24" s="19" t="str">
        <f>IF(I24="","",Kasblad!$B$2)</f>
        <v/>
      </c>
      <c r="C24" s="9" t="str">
        <f>IF(I24="","",Kasblad!$B$5)</f>
        <v/>
      </c>
      <c r="D24" s="9" t="str">
        <f>IF(I24="","",Kasblad!$B$4)</f>
        <v/>
      </c>
      <c r="E24" s="23" t="str">
        <f>IF(I24="","",Kasblad!$D$1)</f>
        <v/>
      </c>
      <c r="F24" s="12" t="str">
        <f>IF(I24="","",Kasblad!$D$2)</f>
        <v/>
      </c>
      <c r="G24" s="16" t="str">
        <f>IF(I24="","",Kasblad!$D$3)</f>
        <v/>
      </c>
      <c r="H24" s="19" t="str">
        <f t="shared" si="1"/>
        <v/>
      </c>
      <c r="I24" s="24" t="str">
        <f>IF(Kasblad!G30="","",TEXT(Kasblad!G30,"0000"))</f>
        <v/>
      </c>
      <c r="J24" s="24" t="str">
        <f>IF(Kasblad!I30="","",TEXT(Kasblad!I30,"00000"))</f>
        <v/>
      </c>
      <c r="K24" s="24" t="str">
        <f>IF(Kasblad!J30="","",TEXT(Kasblad!J30,"0000"))</f>
        <v/>
      </c>
      <c r="L24" s="16" t="str">
        <f>IF(Kasblad!M30="","",Kasblad!M30)</f>
        <v/>
      </c>
      <c r="M24" s="17" t="str">
        <f>IF(Kasblad!D30&gt;0,"credit",IF(Kasblad!E30&gt;0,"debit",""))</f>
        <v/>
      </c>
      <c r="N24" s="26" t="str">
        <f>IF(I24="","",Kasblad!C30)</f>
        <v/>
      </c>
      <c r="P24" s="17" t="str">
        <f>IF(I24="","",Kasblad!O30)</f>
        <v/>
      </c>
      <c r="Q24" s="9" t="str">
        <f>IF(I24="","",Kasblad!B30)</f>
        <v/>
      </c>
    </row>
    <row r="25" spans="1:17" ht="13.5" x14ac:dyDescent="0.25">
      <c r="A25" s="19" t="str">
        <f>IF(I25="","",Kasblad!$B$1)</f>
        <v/>
      </c>
      <c r="B25" s="19" t="str">
        <f>IF(I25="","",Kasblad!$B$2)</f>
        <v/>
      </c>
      <c r="C25" s="9" t="str">
        <f>IF(I25="","",Kasblad!$B$5)</f>
        <v/>
      </c>
      <c r="D25" s="9" t="str">
        <f>IF(I25="","",Kasblad!$B$4)</f>
        <v/>
      </c>
      <c r="E25" s="23" t="str">
        <f>IF(I25="","",Kasblad!$D$1)</f>
        <v/>
      </c>
      <c r="F25" s="12" t="str">
        <f>IF(I25="","",Kasblad!$D$2)</f>
        <v/>
      </c>
      <c r="G25" s="16" t="str">
        <f>IF(I25="","",Kasblad!$D$3)</f>
        <v/>
      </c>
      <c r="H25" s="19" t="str">
        <f t="shared" si="1"/>
        <v/>
      </c>
      <c r="I25" s="24" t="str">
        <f>IF(Kasblad!G31="","",TEXT(Kasblad!G31,"0000"))</f>
        <v/>
      </c>
      <c r="J25" s="24" t="str">
        <f>IF(Kasblad!I31="","",TEXT(Kasblad!I31,"00000"))</f>
        <v/>
      </c>
      <c r="K25" s="24" t="str">
        <f>IF(Kasblad!J31="","",TEXT(Kasblad!J31,"0000"))</f>
        <v/>
      </c>
      <c r="L25" s="16" t="str">
        <f>IF(Kasblad!M31="","",Kasblad!M31)</f>
        <v/>
      </c>
      <c r="M25" s="17" t="str">
        <f>IF(Kasblad!D31&gt;0,"credit",IF(Kasblad!E31&gt;0,"debit",""))</f>
        <v/>
      </c>
      <c r="N25" s="26" t="str">
        <f>IF(I25="","",Kasblad!C31)</f>
        <v/>
      </c>
      <c r="P25" s="17" t="str">
        <f>IF(I25="","",Kasblad!O31)</f>
        <v/>
      </c>
      <c r="Q25" s="9" t="str">
        <f>IF(I25="","",Kasblad!B31)</f>
        <v/>
      </c>
    </row>
    <row r="26" spans="1:17" ht="13.5" x14ac:dyDescent="0.25">
      <c r="A26" s="19" t="str">
        <f>IF(I26="","",Kasblad!$B$1)</f>
        <v/>
      </c>
      <c r="B26" s="19" t="str">
        <f>IF(I26="","",Kasblad!$B$2)</f>
        <v/>
      </c>
      <c r="C26" s="9" t="str">
        <f>IF(I26="","",Kasblad!$B$5)</f>
        <v/>
      </c>
      <c r="D26" s="9" t="str">
        <f>IF(I26="","",Kasblad!$B$4)</f>
        <v/>
      </c>
      <c r="E26" s="23" t="str">
        <f>IF(I26="","",Kasblad!$D$1)</f>
        <v/>
      </c>
      <c r="F26" s="12" t="str">
        <f>IF(I26="","",Kasblad!$D$2)</f>
        <v/>
      </c>
      <c r="G26" s="16" t="str">
        <f>IF(I26="","",Kasblad!$D$3)</f>
        <v/>
      </c>
      <c r="H26" s="19" t="str">
        <f t="shared" si="1"/>
        <v/>
      </c>
      <c r="I26" s="24" t="str">
        <f>IF(Kasblad!G32="","",TEXT(Kasblad!G32,"0000"))</f>
        <v/>
      </c>
      <c r="J26" s="24" t="str">
        <f>IF(Kasblad!I32="","",TEXT(Kasblad!I32,"00000"))</f>
        <v/>
      </c>
      <c r="K26" s="24" t="str">
        <f>IF(Kasblad!J32="","",TEXT(Kasblad!J32,"0000"))</f>
        <v/>
      </c>
      <c r="L26" s="16" t="str">
        <f>IF(Kasblad!M32="","",Kasblad!M32)</f>
        <v/>
      </c>
      <c r="M26" s="17" t="str">
        <f>IF(Kasblad!D32&gt;0,"credit",IF(Kasblad!E32&gt;0,"debit",""))</f>
        <v/>
      </c>
      <c r="N26" s="26" t="str">
        <f>IF(I26="","",Kasblad!C32)</f>
        <v/>
      </c>
      <c r="P26" s="17" t="str">
        <f>IF(I26="","",Kasblad!O32)</f>
        <v/>
      </c>
      <c r="Q26" s="9" t="str">
        <f>IF(I26="","",Kasblad!B32)</f>
        <v/>
      </c>
    </row>
    <row r="27" spans="1:17" ht="13.5" x14ac:dyDescent="0.25">
      <c r="A27" s="19" t="str">
        <f>IF(I27="","",Kasblad!$B$1)</f>
        <v/>
      </c>
      <c r="B27" s="19" t="str">
        <f>IF(I27="","",Kasblad!$B$2)</f>
        <v/>
      </c>
      <c r="C27" s="9" t="str">
        <f>IF(I27="","",Kasblad!$B$5)</f>
        <v/>
      </c>
      <c r="D27" s="9" t="str">
        <f>IF(I27="","",Kasblad!$B$4)</f>
        <v/>
      </c>
      <c r="E27" s="23" t="str">
        <f>IF(I27="","",Kasblad!$D$1)</f>
        <v/>
      </c>
      <c r="F27" s="12" t="str">
        <f>IF(I27="","",Kasblad!$D$2)</f>
        <v/>
      </c>
      <c r="G27" s="16" t="str">
        <f>IF(I27="","",Kasblad!$D$3)</f>
        <v/>
      </c>
      <c r="H27" s="19" t="str">
        <f t="shared" si="1"/>
        <v/>
      </c>
      <c r="I27" s="24" t="str">
        <f>IF(Kasblad!G33="","",TEXT(Kasblad!G33,"0000"))</f>
        <v/>
      </c>
      <c r="J27" s="24" t="str">
        <f>IF(Kasblad!I33="","",TEXT(Kasblad!I33,"00000"))</f>
        <v/>
      </c>
      <c r="K27" s="24" t="str">
        <f>IF(Kasblad!J33="","",TEXT(Kasblad!J33,"0000"))</f>
        <v/>
      </c>
      <c r="L27" s="16" t="str">
        <f>IF(Kasblad!M33="","",Kasblad!M33)</f>
        <v/>
      </c>
      <c r="M27" s="17" t="str">
        <f>IF(Kasblad!D33&gt;0,"credit",IF(Kasblad!E33&gt;0,"debit",""))</f>
        <v/>
      </c>
      <c r="N27" s="26" t="str">
        <f>IF(I27="","",Kasblad!C33)</f>
        <v/>
      </c>
      <c r="P27" s="17" t="str">
        <f>IF(I27="","",Kasblad!O33)</f>
        <v/>
      </c>
      <c r="Q27" s="9" t="str">
        <f>IF(I27="","",Kasblad!B33)</f>
        <v/>
      </c>
    </row>
    <row r="28" spans="1:17" ht="13.5" x14ac:dyDescent="0.25">
      <c r="A28" s="19" t="str">
        <f>IF(I28="","",Kasblad!$B$1)</f>
        <v/>
      </c>
      <c r="B28" s="19" t="str">
        <f>IF(I28="","",Kasblad!$B$2)</f>
        <v/>
      </c>
      <c r="C28" s="9" t="str">
        <f>IF(I28="","",Kasblad!$B$5)</f>
        <v/>
      </c>
      <c r="D28" s="9" t="str">
        <f>IF(I28="","",Kasblad!$B$4)</f>
        <v/>
      </c>
      <c r="E28" s="23" t="str">
        <f>IF(I28="","",Kasblad!$D$1)</f>
        <v/>
      </c>
      <c r="F28" s="12" t="str">
        <f>IF(I28="","",Kasblad!$D$2)</f>
        <v/>
      </c>
      <c r="G28" s="16" t="str">
        <f>IF(I28="","",Kasblad!$D$3)</f>
        <v/>
      </c>
      <c r="H28" s="19" t="str">
        <f t="shared" si="1"/>
        <v/>
      </c>
      <c r="I28" s="24" t="str">
        <f>IF(Kasblad!G34="","",TEXT(Kasblad!G34,"0000"))</f>
        <v/>
      </c>
      <c r="J28" s="24" t="str">
        <f>IF(Kasblad!I34="","",TEXT(Kasblad!I34,"00000"))</f>
        <v/>
      </c>
      <c r="K28" s="24" t="str">
        <f>IF(Kasblad!J34="","",TEXT(Kasblad!J34,"0000"))</f>
        <v/>
      </c>
      <c r="L28" s="16" t="str">
        <f>IF(Kasblad!M34="","",Kasblad!M34)</f>
        <v/>
      </c>
      <c r="M28" s="17" t="str">
        <f>IF(Kasblad!D34&gt;0,"credit",IF(Kasblad!E34&gt;0,"debit",""))</f>
        <v/>
      </c>
      <c r="N28" s="26" t="str">
        <f>IF(I28="","",Kasblad!C34)</f>
        <v/>
      </c>
      <c r="P28" s="17" t="str">
        <f>IF(I28="","",Kasblad!O34)</f>
        <v/>
      </c>
      <c r="Q28" s="9" t="str">
        <f>IF(I28="","",Kasblad!B34)</f>
        <v/>
      </c>
    </row>
    <row r="29" spans="1:17" ht="13.5" x14ac:dyDescent="0.25">
      <c r="A29" s="19" t="str">
        <f>IF(I29="","",Kasblad!$B$1)</f>
        <v/>
      </c>
      <c r="B29" s="19" t="str">
        <f>IF(I29="","",Kasblad!$B$2)</f>
        <v/>
      </c>
      <c r="C29" s="9" t="str">
        <f>IF(I29="","",Kasblad!$B$5)</f>
        <v/>
      </c>
      <c r="D29" s="9" t="str">
        <f>IF(I29="","",Kasblad!$B$4)</f>
        <v/>
      </c>
      <c r="E29" s="23" t="str">
        <f>IF(I29="","",Kasblad!$D$1)</f>
        <v/>
      </c>
      <c r="F29" s="12" t="str">
        <f>IF(I29="","",Kasblad!$D$2)</f>
        <v/>
      </c>
      <c r="G29" s="16" t="str">
        <f>IF(I29="","",Kasblad!$D$3)</f>
        <v/>
      </c>
      <c r="H29" s="19" t="str">
        <f t="shared" si="1"/>
        <v/>
      </c>
      <c r="I29" s="24" t="str">
        <f>IF(Kasblad!G35="","",TEXT(Kasblad!G35,"0000"))</f>
        <v/>
      </c>
      <c r="J29" s="24" t="str">
        <f>IF(Kasblad!I35="","",TEXT(Kasblad!I35,"00000"))</f>
        <v/>
      </c>
      <c r="K29" s="24" t="str">
        <f>IF(Kasblad!J35="","",TEXT(Kasblad!J35,"0000"))</f>
        <v/>
      </c>
      <c r="L29" s="16" t="str">
        <f>IF(Kasblad!M35="","",Kasblad!M35)</f>
        <v/>
      </c>
      <c r="M29" s="17" t="str">
        <f>IF(Kasblad!D35&gt;0,"credit",IF(Kasblad!E35&gt;0,"debit",""))</f>
        <v/>
      </c>
      <c r="N29" s="26" t="str">
        <f>IF(I29="","",Kasblad!C35)</f>
        <v/>
      </c>
      <c r="P29" s="17" t="str">
        <f>IF(I29="","",Kasblad!O35)</f>
        <v/>
      </c>
      <c r="Q29" s="9" t="str">
        <f>IF(I29="","",Kasblad!B35)</f>
        <v/>
      </c>
    </row>
    <row r="30" spans="1:17" ht="13.5" x14ac:dyDescent="0.25">
      <c r="A30" s="19" t="str">
        <f>IF(I30="","",Kasblad!$B$1)</f>
        <v/>
      </c>
      <c r="B30" s="19" t="str">
        <f>IF(I30="","",Kasblad!$B$2)</f>
        <v/>
      </c>
      <c r="C30" s="9" t="str">
        <f>IF(I30="","",Kasblad!$B$5)</f>
        <v/>
      </c>
      <c r="D30" s="9" t="str">
        <f>IF(I30="","",Kasblad!$B$4)</f>
        <v/>
      </c>
      <c r="E30" s="23" t="str">
        <f>IF(I30="","",Kasblad!$D$1)</f>
        <v/>
      </c>
      <c r="F30" s="12" t="str">
        <f>IF(I30="","",Kasblad!$D$2)</f>
        <v/>
      </c>
      <c r="G30" s="16" t="str">
        <f>IF(I30="","",Kasblad!$D$3)</f>
        <v/>
      </c>
      <c r="H30" s="19" t="str">
        <f t="shared" si="1"/>
        <v/>
      </c>
      <c r="I30" s="24" t="str">
        <f>IF(Kasblad!G36="","",TEXT(Kasblad!G36,"0000"))</f>
        <v/>
      </c>
      <c r="J30" s="24" t="str">
        <f>IF(Kasblad!I36="","",TEXT(Kasblad!I36,"00000"))</f>
        <v/>
      </c>
      <c r="K30" s="24" t="str">
        <f>IF(Kasblad!J36="","",TEXT(Kasblad!J36,"0000"))</f>
        <v/>
      </c>
      <c r="L30" s="16" t="str">
        <f>IF(Kasblad!M36="","",Kasblad!M36)</f>
        <v/>
      </c>
      <c r="M30" s="17" t="str">
        <f>IF(Kasblad!D36&gt;0,"credit",IF(Kasblad!E36&gt;0,"debit",""))</f>
        <v/>
      </c>
      <c r="N30" s="26" t="str">
        <f>IF(I30="","",Kasblad!C36)</f>
        <v/>
      </c>
      <c r="P30" s="17" t="str">
        <f>IF(I30="","",Kasblad!O36)</f>
        <v/>
      </c>
      <c r="Q30" s="9" t="str">
        <f>IF(I30="","",Kasblad!B36)</f>
        <v/>
      </c>
    </row>
    <row r="31" spans="1:17" ht="13.5" x14ac:dyDescent="0.25">
      <c r="A31" s="19" t="str">
        <f>IF(I31="","",Kasblad!$B$1)</f>
        <v/>
      </c>
      <c r="B31" s="19" t="str">
        <f>IF(I31="","",Kasblad!$B$2)</f>
        <v/>
      </c>
      <c r="C31" s="9" t="str">
        <f>IF(I31="","",Kasblad!$B$5)</f>
        <v/>
      </c>
      <c r="D31" s="9" t="str">
        <f>IF(I31="","",Kasblad!$B$4)</f>
        <v/>
      </c>
      <c r="E31" s="23" t="str">
        <f>IF(I31="","",Kasblad!$D$1)</f>
        <v/>
      </c>
      <c r="F31" s="12" t="str">
        <f>IF(I31="","",Kasblad!$D$2)</f>
        <v/>
      </c>
      <c r="G31" s="16" t="str">
        <f>IF(I31="","",Kasblad!$D$3)</f>
        <v/>
      </c>
      <c r="H31" s="19" t="str">
        <f t="shared" si="1"/>
        <v/>
      </c>
      <c r="I31" s="24" t="str">
        <f>IF(Kasblad!G37="","",TEXT(Kasblad!G37,"0000"))</f>
        <v/>
      </c>
      <c r="J31" s="24" t="str">
        <f>IF(Kasblad!I37="","",TEXT(Kasblad!I37,"00000"))</f>
        <v/>
      </c>
      <c r="K31" s="24" t="str">
        <f>IF(Kasblad!J37="","",TEXT(Kasblad!J37,"0000"))</f>
        <v/>
      </c>
      <c r="L31" s="16" t="str">
        <f>IF(Kasblad!M37="","",Kasblad!M37)</f>
        <v/>
      </c>
      <c r="M31" s="17" t="str">
        <f>IF(Kasblad!D37&gt;0,"credit",IF(Kasblad!E37&gt;0,"debit",""))</f>
        <v/>
      </c>
      <c r="N31" s="26" t="str">
        <f>IF(I31="","",Kasblad!C37)</f>
        <v/>
      </c>
      <c r="P31" s="17" t="str">
        <f>IF(I31="","",Kasblad!O37)</f>
        <v/>
      </c>
      <c r="Q31" s="9" t="str">
        <f>IF(I31="","",Kasblad!B37)</f>
        <v/>
      </c>
    </row>
    <row r="32" spans="1:17" ht="13.5" x14ac:dyDescent="0.25">
      <c r="A32" s="19" t="str">
        <f>IF(I32="","",Kasblad!$B$1)</f>
        <v/>
      </c>
      <c r="B32" s="19" t="str">
        <f>IF(I32="","",Kasblad!$B$2)</f>
        <v/>
      </c>
      <c r="C32" s="9" t="str">
        <f>IF(I32="","",Kasblad!$B$5)</f>
        <v/>
      </c>
      <c r="D32" s="9" t="str">
        <f>IF(I32="","",Kasblad!$B$4)</f>
        <v/>
      </c>
      <c r="E32" s="23" t="str">
        <f>IF(I32="","",Kasblad!$D$1)</f>
        <v/>
      </c>
      <c r="F32" s="12" t="str">
        <f>IF(I32="","",Kasblad!$D$2)</f>
        <v/>
      </c>
      <c r="G32" s="16" t="str">
        <f>IF(I32="","",Kasblad!$D$3)</f>
        <v/>
      </c>
      <c r="H32" s="19" t="str">
        <f t="shared" si="1"/>
        <v/>
      </c>
      <c r="I32" s="24" t="str">
        <f>IF(Kasblad!G38="","",TEXT(Kasblad!G38,"0000"))</f>
        <v/>
      </c>
      <c r="J32" s="24" t="str">
        <f>IF(Kasblad!I38="","",TEXT(Kasblad!I38,"00000"))</f>
        <v/>
      </c>
      <c r="K32" s="24" t="str">
        <f>IF(Kasblad!J38="","",TEXT(Kasblad!J38,"0000"))</f>
        <v/>
      </c>
      <c r="L32" s="16" t="str">
        <f>IF(Kasblad!M38="","",Kasblad!M38)</f>
        <v/>
      </c>
      <c r="M32" s="17" t="str">
        <f>IF(Kasblad!D38&gt;0,"credit",IF(Kasblad!E38&gt;0,"debit",""))</f>
        <v/>
      </c>
      <c r="N32" s="26" t="str">
        <f>IF(I32="","",Kasblad!C38)</f>
        <v/>
      </c>
      <c r="P32" s="17" t="str">
        <f>IF(I32="","",Kasblad!O38)</f>
        <v/>
      </c>
      <c r="Q32" s="9" t="str">
        <f>IF(I32="","",Kasblad!B38)</f>
        <v/>
      </c>
    </row>
    <row r="33" spans="1:17" ht="13.5" x14ac:dyDescent="0.25">
      <c r="A33" s="19" t="str">
        <f>IF(I33="","",Kasblad!$B$1)</f>
        <v/>
      </c>
      <c r="B33" s="19" t="str">
        <f>IF(I33="","",Kasblad!$B$2)</f>
        <v/>
      </c>
      <c r="C33" s="9" t="str">
        <f>IF(I33="","",Kasblad!$B$5)</f>
        <v/>
      </c>
      <c r="D33" s="9" t="str">
        <f>IF(I33="","",Kasblad!$B$4)</f>
        <v/>
      </c>
      <c r="E33" s="23" t="str">
        <f>IF(I33="","",Kasblad!$D$1)</f>
        <v/>
      </c>
      <c r="F33" s="12" t="str">
        <f>IF(I33="","",Kasblad!$D$2)</f>
        <v/>
      </c>
      <c r="G33" s="16" t="str">
        <f>IF(I33="","",Kasblad!$D$3)</f>
        <v/>
      </c>
      <c r="H33" s="19" t="str">
        <f t="shared" si="1"/>
        <v/>
      </c>
      <c r="I33" s="24" t="str">
        <f>IF(Kasblad!G39="","",TEXT(Kasblad!G39,"0000"))</f>
        <v/>
      </c>
      <c r="J33" s="24" t="str">
        <f>IF(Kasblad!I39="","",TEXT(Kasblad!I39,"00000"))</f>
        <v/>
      </c>
      <c r="K33" s="24" t="str">
        <f>IF(Kasblad!J39="","",TEXT(Kasblad!J39,"0000"))</f>
        <v/>
      </c>
      <c r="L33" s="16" t="str">
        <f>IF(Kasblad!M39="","",Kasblad!M39)</f>
        <v/>
      </c>
      <c r="M33" s="17" t="str">
        <f>IF(Kasblad!D39&gt;0,"credit",IF(Kasblad!E39&gt;0,"debit",""))</f>
        <v/>
      </c>
      <c r="N33" s="26" t="str">
        <f>IF(I33="","",Kasblad!C39)</f>
        <v/>
      </c>
      <c r="P33" s="17" t="str">
        <f>IF(I33="","",Kasblad!O39)</f>
        <v/>
      </c>
      <c r="Q33" s="9" t="str">
        <f>IF(I33="","",Kasblad!B39)</f>
        <v/>
      </c>
    </row>
    <row r="34" spans="1:17" ht="13.5" x14ac:dyDescent="0.25">
      <c r="A34" s="19" t="str">
        <f>IF(I34="","",Kasblad!$B$1)</f>
        <v/>
      </c>
      <c r="B34" s="19" t="str">
        <f>IF(I34="","",Kasblad!$B$2)</f>
        <v/>
      </c>
      <c r="C34" s="9" t="str">
        <f>IF(I34="","",Kasblad!$B$5)</f>
        <v/>
      </c>
      <c r="D34" s="9" t="str">
        <f>IF(I34="","",Kasblad!$B$4)</f>
        <v/>
      </c>
      <c r="E34" s="23" t="str">
        <f>IF(I34="","",Kasblad!$D$1)</f>
        <v/>
      </c>
      <c r="F34" s="12" t="str">
        <f>IF(I34="","",Kasblad!$D$2)</f>
        <v/>
      </c>
      <c r="G34" s="16" t="str">
        <f>IF(I34="","",Kasblad!$D$3)</f>
        <v/>
      </c>
      <c r="H34" s="19" t="str">
        <f t="shared" si="1"/>
        <v/>
      </c>
      <c r="I34" s="24" t="str">
        <f>IF(Kasblad!G40="","",TEXT(Kasblad!G40,"0000"))</f>
        <v/>
      </c>
      <c r="J34" s="24" t="str">
        <f>IF(Kasblad!I40="","",TEXT(Kasblad!I40,"00000"))</f>
        <v/>
      </c>
      <c r="K34" s="24" t="str">
        <f>IF(Kasblad!J40="","",TEXT(Kasblad!J40,"0000"))</f>
        <v/>
      </c>
      <c r="L34" s="16" t="str">
        <f>IF(Kasblad!M40="","",Kasblad!M40)</f>
        <v/>
      </c>
      <c r="M34" s="17" t="str">
        <f>IF(Kasblad!D40&gt;0,"credit",IF(Kasblad!E40&gt;0,"debit",""))</f>
        <v/>
      </c>
      <c r="N34" s="26" t="str">
        <f>IF(I34="","",Kasblad!C40)</f>
        <v/>
      </c>
      <c r="P34" s="17" t="str">
        <f>IF(I34="","",Kasblad!O40)</f>
        <v/>
      </c>
      <c r="Q34" s="9" t="str">
        <f>IF(I34="","",Kasblad!B40)</f>
        <v/>
      </c>
    </row>
    <row r="35" spans="1:17" ht="13.5" x14ac:dyDescent="0.25">
      <c r="A35" s="19" t="str">
        <f>IF(I35="","",Kasblad!$B$1)</f>
        <v/>
      </c>
      <c r="B35" s="19" t="str">
        <f>IF(I35="","",Kasblad!$B$2)</f>
        <v/>
      </c>
      <c r="C35" s="9" t="str">
        <f>IF(I35="","",Kasblad!$B$5)</f>
        <v/>
      </c>
      <c r="D35" s="9" t="str">
        <f>IF(I35="","",Kasblad!$B$4)</f>
        <v/>
      </c>
      <c r="E35" s="23" t="str">
        <f>IF(I35="","",Kasblad!$D$1)</f>
        <v/>
      </c>
      <c r="F35" s="12" t="str">
        <f>IF(I35="","",Kasblad!$D$2)</f>
        <v/>
      </c>
      <c r="G35" s="16" t="str">
        <f>IF(I35="","",Kasblad!$D$3)</f>
        <v/>
      </c>
      <c r="H35" s="19" t="str">
        <f t="shared" si="1"/>
        <v/>
      </c>
      <c r="I35" s="24" t="str">
        <f>IF(Kasblad!G41="","",TEXT(Kasblad!G41,"0000"))</f>
        <v/>
      </c>
      <c r="J35" s="24" t="str">
        <f>IF(Kasblad!I41="","",TEXT(Kasblad!I41,"00000"))</f>
        <v/>
      </c>
      <c r="K35" s="24" t="str">
        <f>IF(Kasblad!J41="","",TEXT(Kasblad!J41,"0000"))</f>
        <v/>
      </c>
      <c r="L35" s="16" t="str">
        <f>IF(Kasblad!M41="","",Kasblad!M41)</f>
        <v/>
      </c>
      <c r="M35" s="17" t="str">
        <f>IF(Kasblad!D41&gt;0,"credit",IF(Kasblad!E41&gt;0,"debit",""))</f>
        <v/>
      </c>
      <c r="N35" s="26" t="str">
        <f>IF(I35="","",Kasblad!C41)</f>
        <v/>
      </c>
      <c r="P35" s="17" t="str">
        <f>IF(I35="","",Kasblad!O41)</f>
        <v/>
      </c>
      <c r="Q35" s="9" t="str">
        <f>IF(I35="","",Kasblad!B41)</f>
        <v/>
      </c>
    </row>
    <row r="36" spans="1:17" ht="13.5" x14ac:dyDescent="0.25">
      <c r="A36" s="19" t="str">
        <f>IF(I36="","",Kasblad!$B$1)</f>
        <v/>
      </c>
      <c r="B36" s="19" t="str">
        <f>IF(I36="","",Kasblad!$B$2)</f>
        <v/>
      </c>
      <c r="C36" s="9" t="str">
        <f>IF(I36="","",Kasblad!$B$5)</f>
        <v/>
      </c>
      <c r="D36" s="9" t="str">
        <f>IF(I36="","",Kasblad!$B$4)</f>
        <v/>
      </c>
      <c r="E36" s="23" t="str">
        <f>IF(I36="","",Kasblad!$D$1)</f>
        <v/>
      </c>
      <c r="F36" s="12" t="str">
        <f>IF(I36="","",Kasblad!$D$2)</f>
        <v/>
      </c>
      <c r="G36" s="16" t="str">
        <f>IF(I36="","",Kasblad!$D$3)</f>
        <v/>
      </c>
      <c r="H36" s="19" t="str">
        <f t="shared" si="1"/>
        <v/>
      </c>
      <c r="I36" s="24" t="str">
        <f>IF(Kasblad!G42="","",TEXT(Kasblad!G42,"0000"))</f>
        <v/>
      </c>
      <c r="J36" s="24" t="str">
        <f>IF(Kasblad!I42="","",TEXT(Kasblad!I42,"00000"))</f>
        <v/>
      </c>
      <c r="K36" s="24" t="str">
        <f>IF(Kasblad!J42="","",TEXT(Kasblad!J42,"0000"))</f>
        <v/>
      </c>
      <c r="L36" s="16" t="str">
        <f>IF(Kasblad!M42="","",Kasblad!M42)</f>
        <v/>
      </c>
      <c r="M36" s="17" t="str">
        <f>IF(Kasblad!D42&gt;0,"credit",IF(Kasblad!E42&gt;0,"debit",""))</f>
        <v/>
      </c>
      <c r="N36" s="26" t="str">
        <f>IF(I36="","",Kasblad!C42)</f>
        <v/>
      </c>
      <c r="P36" s="17" t="str">
        <f>IF(I36="","",Kasblad!O42)</f>
        <v/>
      </c>
      <c r="Q36" s="9" t="str">
        <f>IF(I36="","",Kasblad!B42)</f>
        <v/>
      </c>
    </row>
    <row r="37" spans="1:17" ht="13.5" x14ac:dyDescent="0.25">
      <c r="A37" s="19" t="str">
        <f>IF(I37="","",Kasblad!$B$1)</f>
        <v/>
      </c>
      <c r="B37" s="19" t="str">
        <f>IF(I37="","",Kasblad!$B$2)</f>
        <v/>
      </c>
      <c r="C37" s="9" t="str">
        <f>IF(I37="","",Kasblad!$B$5)</f>
        <v/>
      </c>
      <c r="D37" s="9" t="str">
        <f>IF(I37="","",Kasblad!$B$4)</f>
        <v/>
      </c>
      <c r="E37" s="23" t="str">
        <f>IF(I37="","",Kasblad!$D$1)</f>
        <v/>
      </c>
      <c r="F37" s="12" t="str">
        <f>IF(I37="","",Kasblad!$D$2)</f>
        <v/>
      </c>
      <c r="G37" s="16" t="str">
        <f>IF(I37="","",Kasblad!$D$3)</f>
        <v/>
      </c>
      <c r="H37" s="19" t="str">
        <f t="shared" si="1"/>
        <v/>
      </c>
      <c r="I37" s="24" t="str">
        <f>IF(Kasblad!G43="","",TEXT(Kasblad!G43,"0000"))</f>
        <v/>
      </c>
      <c r="J37" s="24" t="str">
        <f>IF(Kasblad!I43="","",TEXT(Kasblad!I43,"00000"))</f>
        <v/>
      </c>
      <c r="K37" s="24" t="str">
        <f>IF(Kasblad!J43="","",TEXT(Kasblad!J43,"0000"))</f>
        <v/>
      </c>
      <c r="L37" s="16" t="str">
        <f>IF(Kasblad!M43="","",Kasblad!M43)</f>
        <v/>
      </c>
      <c r="M37" s="17" t="str">
        <f>IF(Kasblad!D43&gt;0,"credit",IF(Kasblad!E43&gt;0,"debit",""))</f>
        <v/>
      </c>
      <c r="N37" s="26" t="str">
        <f>IF(I37="","",Kasblad!C43)</f>
        <v/>
      </c>
      <c r="P37" s="17" t="str">
        <f>IF(I37="","",Kasblad!O43)</f>
        <v/>
      </c>
      <c r="Q37" s="9" t="str">
        <f>IF(I37="","",Kasblad!B43)</f>
        <v/>
      </c>
    </row>
    <row r="38" spans="1:17" ht="13.5" x14ac:dyDescent="0.25">
      <c r="A38" s="19" t="str">
        <f>IF(I38="","",Kasblad!$B$1)</f>
        <v/>
      </c>
      <c r="B38" s="19" t="str">
        <f>IF(I38="","",Kasblad!$B$2)</f>
        <v/>
      </c>
      <c r="C38" s="9" t="str">
        <f>IF(I38="","",Kasblad!$B$5)</f>
        <v/>
      </c>
      <c r="D38" s="9" t="str">
        <f>IF(I38="","",Kasblad!$B$4)</f>
        <v/>
      </c>
      <c r="E38" s="23" t="str">
        <f>IF(I38="","",Kasblad!$D$1)</f>
        <v/>
      </c>
      <c r="F38" s="12" t="str">
        <f>IF(I38="","",Kasblad!$D$2)</f>
        <v/>
      </c>
      <c r="G38" s="16" t="str">
        <f>IF(I38="","",Kasblad!$D$3)</f>
        <v/>
      </c>
      <c r="H38" s="19" t="str">
        <f t="shared" si="1"/>
        <v/>
      </c>
      <c r="I38" s="24" t="str">
        <f>IF(Kasblad!G44="","",TEXT(Kasblad!G44,"0000"))</f>
        <v/>
      </c>
      <c r="J38" s="24" t="str">
        <f>IF(Kasblad!I44="","",TEXT(Kasblad!I44,"00000"))</f>
        <v/>
      </c>
      <c r="K38" s="24" t="str">
        <f>IF(Kasblad!J44="","",TEXT(Kasblad!J44,"0000"))</f>
        <v/>
      </c>
      <c r="L38" s="16" t="str">
        <f>IF(Kasblad!M44="","",Kasblad!M44)</f>
        <v/>
      </c>
      <c r="M38" s="17" t="str">
        <f>IF(Kasblad!D44&gt;0,"credit",IF(Kasblad!E44&gt;0,"debit",""))</f>
        <v/>
      </c>
      <c r="N38" s="26" t="str">
        <f>IF(I38="","",Kasblad!C44)</f>
        <v/>
      </c>
      <c r="P38" s="17" t="str">
        <f>IF(I38="","",Kasblad!O44)</f>
        <v/>
      </c>
      <c r="Q38" s="9" t="str">
        <f>IF(I38="","",Kasblad!B44)</f>
        <v/>
      </c>
    </row>
    <row r="39" spans="1:17" ht="13.5" x14ac:dyDescent="0.25">
      <c r="A39" s="19" t="str">
        <f>IF(I39="","",Kasblad!$B$1)</f>
        <v/>
      </c>
      <c r="B39" s="19" t="str">
        <f>IF(I39="","",Kasblad!$B$2)</f>
        <v/>
      </c>
      <c r="C39" s="9" t="str">
        <f>IF(I39="","",Kasblad!$B$5)</f>
        <v/>
      </c>
      <c r="D39" s="9" t="str">
        <f>IF(I39="","",Kasblad!$B$4)</f>
        <v/>
      </c>
      <c r="E39" s="23" t="str">
        <f>IF(I39="","",Kasblad!$D$1)</f>
        <v/>
      </c>
      <c r="F39" s="12" t="str">
        <f>IF(I39="","",Kasblad!$D$2)</f>
        <v/>
      </c>
      <c r="G39" s="16" t="str">
        <f>IF(I39="","",Kasblad!$D$3)</f>
        <v/>
      </c>
      <c r="H39" s="19" t="str">
        <f t="shared" si="1"/>
        <v/>
      </c>
      <c r="I39" s="24" t="str">
        <f>IF(Kasblad!G45="","",TEXT(Kasblad!G45,"0000"))</f>
        <v/>
      </c>
      <c r="J39" s="24" t="str">
        <f>IF(Kasblad!I45="","",TEXT(Kasblad!I45,"00000"))</f>
        <v/>
      </c>
      <c r="K39" s="24" t="str">
        <f>IF(Kasblad!J45="","",TEXT(Kasblad!J45,"0000"))</f>
        <v/>
      </c>
      <c r="L39" s="16" t="str">
        <f>IF(Kasblad!M45="","",Kasblad!M45)</f>
        <v/>
      </c>
      <c r="M39" s="17" t="str">
        <f>IF(Kasblad!D45&gt;0,"credit",IF(Kasblad!E45&gt;0,"debit",""))</f>
        <v/>
      </c>
      <c r="N39" s="26" t="str">
        <f>IF(I39="","",Kasblad!C45)</f>
        <v/>
      </c>
      <c r="P39" s="17" t="str">
        <f>IF(I39="","",Kasblad!O45)</f>
        <v/>
      </c>
      <c r="Q39" s="9" t="str">
        <f>IF(I39="","",Kasblad!B45)</f>
        <v/>
      </c>
    </row>
    <row r="40" spans="1:17" ht="13.5" x14ac:dyDescent="0.25">
      <c r="A40" s="19" t="str">
        <f>IF(I40="","",Kasblad!$B$1)</f>
        <v/>
      </c>
      <c r="B40" s="19" t="str">
        <f>IF(I40="","",Kasblad!$B$2)</f>
        <v/>
      </c>
      <c r="C40" s="9" t="str">
        <f>IF(I40="","",Kasblad!$B$5)</f>
        <v/>
      </c>
      <c r="D40" s="9" t="str">
        <f>IF(I40="","",Kasblad!$B$4)</f>
        <v/>
      </c>
      <c r="E40" s="23" t="str">
        <f>IF(I40="","",Kasblad!$D$1)</f>
        <v/>
      </c>
      <c r="F40" s="12" t="str">
        <f>IF(I40="","",Kasblad!$D$2)</f>
        <v/>
      </c>
      <c r="G40" s="16" t="str">
        <f>IF(I40="","",Kasblad!$D$3)</f>
        <v/>
      </c>
      <c r="H40" s="19" t="str">
        <f t="shared" si="1"/>
        <v/>
      </c>
      <c r="I40" s="24" t="str">
        <f>IF(Kasblad!G46="","",TEXT(Kasblad!G46,"0000"))</f>
        <v/>
      </c>
      <c r="J40" s="24" t="str">
        <f>IF(Kasblad!I46="","",TEXT(Kasblad!I46,"00000"))</f>
        <v/>
      </c>
      <c r="K40" s="24" t="str">
        <f>IF(Kasblad!J46="","",TEXT(Kasblad!J46,"0000"))</f>
        <v/>
      </c>
      <c r="L40" s="16" t="str">
        <f>IF(Kasblad!M46="","",Kasblad!M46)</f>
        <v/>
      </c>
      <c r="M40" s="17" t="str">
        <f>IF(Kasblad!D46&gt;0,"credit",IF(Kasblad!E46&gt;0,"debit",""))</f>
        <v/>
      </c>
      <c r="N40" s="26" t="str">
        <f>IF(I40="","",Kasblad!C46)</f>
        <v/>
      </c>
      <c r="P40" s="17" t="str">
        <f>IF(I40="","",Kasblad!O46)</f>
        <v/>
      </c>
      <c r="Q40" s="9" t="str">
        <f>IF(I40="","",Kasblad!B46)</f>
        <v/>
      </c>
    </row>
    <row r="41" spans="1:17" ht="13.5" x14ac:dyDescent="0.25">
      <c r="A41" s="19" t="str">
        <f>IF(I41="","",Kasblad!$B$1)</f>
        <v/>
      </c>
      <c r="B41" s="19" t="str">
        <f>IF(I41="","",Kasblad!$B$2)</f>
        <v/>
      </c>
      <c r="C41" s="9" t="str">
        <f>IF(I41="","",Kasblad!$B$5)</f>
        <v/>
      </c>
      <c r="D41" s="9" t="str">
        <f>IF(I41="","",Kasblad!$B$4)</f>
        <v/>
      </c>
      <c r="E41" s="23" t="str">
        <f>IF(I41="","",Kasblad!$D$1)</f>
        <v/>
      </c>
      <c r="F41" s="12" t="str">
        <f>IF(I41="","",Kasblad!$D$2)</f>
        <v/>
      </c>
      <c r="G41" s="16" t="str">
        <f>IF(I41="","",Kasblad!$D$3)</f>
        <v/>
      </c>
      <c r="H41" s="19" t="str">
        <f t="shared" si="1"/>
        <v/>
      </c>
      <c r="I41" s="24" t="str">
        <f>IF(Kasblad!G47="","",TEXT(Kasblad!G47,"0000"))</f>
        <v/>
      </c>
      <c r="J41" s="24" t="str">
        <f>IF(Kasblad!I47="","",TEXT(Kasblad!I47,"00000"))</f>
        <v/>
      </c>
      <c r="K41" s="24" t="str">
        <f>IF(Kasblad!J47="","",TEXT(Kasblad!J47,"0000"))</f>
        <v/>
      </c>
      <c r="L41" s="16" t="str">
        <f>IF(Kasblad!M47="","",Kasblad!M47)</f>
        <v/>
      </c>
      <c r="M41" s="17" t="str">
        <f>IF(Kasblad!D47&gt;0,"credit",IF(Kasblad!E47&gt;0,"debit",""))</f>
        <v/>
      </c>
      <c r="N41" s="26" t="str">
        <f>IF(I41="","",Kasblad!C47)</f>
        <v/>
      </c>
      <c r="P41" s="17" t="str">
        <f>IF(I41="","",Kasblad!O47)</f>
        <v/>
      </c>
      <c r="Q41" s="9" t="str">
        <f>IF(I41="","",Kasblad!B47)</f>
        <v/>
      </c>
    </row>
    <row r="42" spans="1:17" ht="13.5" x14ac:dyDescent="0.25">
      <c r="A42" s="19" t="str">
        <f>IF(I42="","",Kasblad!$B$1)</f>
        <v/>
      </c>
      <c r="B42" s="19" t="str">
        <f>IF(I42="","",Kasblad!$B$2)</f>
        <v/>
      </c>
      <c r="C42" s="9" t="str">
        <f>IF(I42="","",Kasblad!$B$5)</f>
        <v/>
      </c>
      <c r="D42" s="9" t="str">
        <f>IF(I42="","",Kasblad!$B$4)</f>
        <v/>
      </c>
      <c r="E42" s="23" t="str">
        <f>IF(I42="","",Kasblad!$D$1)</f>
        <v/>
      </c>
      <c r="F42" s="12" t="str">
        <f>IF(I42="","",Kasblad!$D$2)</f>
        <v/>
      </c>
      <c r="G42" s="16" t="str">
        <f>IF(I42="","",Kasblad!$D$3)</f>
        <v/>
      </c>
      <c r="H42" s="19" t="str">
        <f t="shared" si="1"/>
        <v/>
      </c>
      <c r="I42" s="24" t="str">
        <f>IF(Kasblad!G48="","",TEXT(Kasblad!G48,"0000"))</f>
        <v/>
      </c>
      <c r="J42" s="24" t="str">
        <f>IF(Kasblad!I48="","",TEXT(Kasblad!I48,"00000"))</f>
        <v/>
      </c>
      <c r="K42" s="24" t="str">
        <f>IF(Kasblad!J48="","",TEXT(Kasblad!J48,"0000"))</f>
        <v/>
      </c>
      <c r="L42" s="16" t="str">
        <f>IF(Kasblad!M48="","",Kasblad!M48)</f>
        <v/>
      </c>
      <c r="M42" s="17" t="str">
        <f>IF(Kasblad!D48&gt;0,"credit",IF(Kasblad!E48&gt;0,"debit",""))</f>
        <v/>
      </c>
      <c r="N42" s="26" t="str">
        <f>IF(I42="","",Kasblad!C48)</f>
        <v/>
      </c>
      <c r="P42" s="17" t="str">
        <f>IF(I42="","",Kasblad!O48)</f>
        <v/>
      </c>
      <c r="Q42" s="9" t="str">
        <f>IF(I42="","",Kasblad!B48)</f>
        <v/>
      </c>
    </row>
    <row r="43" spans="1:17" ht="13.5" x14ac:dyDescent="0.25">
      <c r="A43" s="19" t="str">
        <f>IF(I43="","",Kasblad!$B$1)</f>
        <v/>
      </c>
      <c r="B43" s="19" t="str">
        <f>IF(I43="","",Kasblad!$B$2)</f>
        <v/>
      </c>
      <c r="C43" s="9" t="str">
        <f>IF(I43="","",Kasblad!$B$5)</f>
        <v/>
      </c>
      <c r="D43" s="9" t="str">
        <f>IF(I43="","",Kasblad!$B$4)</f>
        <v/>
      </c>
      <c r="E43" s="23" t="str">
        <f>IF(I43="","",Kasblad!$D$1)</f>
        <v/>
      </c>
      <c r="F43" s="12" t="str">
        <f>IF(I43="","",Kasblad!$D$2)</f>
        <v/>
      </c>
      <c r="G43" s="16" t="str">
        <f>IF(I43="","",Kasblad!$D$3)</f>
        <v/>
      </c>
      <c r="H43" s="19" t="str">
        <f t="shared" si="1"/>
        <v/>
      </c>
      <c r="I43" s="24" t="str">
        <f>IF(Kasblad!G49="","",TEXT(Kasblad!G49,"0000"))</f>
        <v/>
      </c>
      <c r="J43" s="24" t="str">
        <f>IF(Kasblad!I49="","",TEXT(Kasblad!I49,"00000"))</f>
        <v/>
      </c>
      <c r="K43" s="24" t="str">
        <f>IF(Kasblad!J49="","",TEXT(Kasblad!J49,"0000"))</f>
        <v/>
      </c>
      <c r="L43" s="16" t="str">
        <f>IF(Kasblad!M49="","",Kasblad!M49)</f>
        <v/>
      </c>
      <c r="M43" s="17" t="str">
        <f>IF(Kasblad!D49&gt;0,"credit",IF(Kasblad!E49&gt;0,"debit",""))</f>
        <v/>
      </c>
      <c r="N43" s="26" t="str">
        <f>IF(I43="","",Kasblad!C49)</f>
        <v/>
      </c>
      <c r="P43" s="17" t="str">
        <f>IF(I43="","",Kasblad!O49)</f>
        <v/>
      </c>
      <c r="Q43" s="9" t="str">
        <f>IF(I43="","",Kasblad!B49)</f>
        <v/>
      </c>
    </row>
    <row r="44" spans="1:17" ht="13.5" x14ac:dyDescent="0.25">
      <c r="A44" s="19" t="str">
        <f>IF(I44="","",Kasblad!$B$1)</f>
        <v/>
      </c>
      <c r="B44" s="19" t="str">
        <f>IF(I44="","",Kasblad!$B$2)</f>
        <v/>
      </c>
      <c r="C44" s="9" t="str">
        <f>IF(I44="","",Kasblad!$B$5)</f>
        <v/>
      </c>
      <c r="D44" s="9" t="str">
        <f>IF(I44="","",Kasblad!$B$4)</f>
        <v/>
      </c>
      <c r="E44" s="23" t="str">
        <f>IF(I44="","",Kasblad!$D$1)</f>
        <v/>
      </c>
      <c r="F44" s="12" t="str">
        <f>IF(I44="","",Kasblad!$D$2)</f>
        <v/>
      </c>
      <c r="G44" s="16" t="str">
        <f>IF(I44="","",Kasblad!$D$3)</f>
        <v/>
      </c>
      <c r="H44" s="19" t="str">
        <f t="shared" si="1"/>
        <v/>
      </c>
      <c r="I44" s="24" t="str">
        <f>IF(Kasblad!G50="","",TEXT(Kasblad!G50,"0000"))</f>
        <v/>
      </c>
      <c r="J44" s="24" t="str">
        <f>IF(Kasblad!I50="","",TEXT(Kasblad!I50,"00000"))</f>
        <v/>
      </c>
      <c r="K44" s="24" t="str">
        <f>IF(Kasblad!J50="","",TEXT(Kasblad!J50,"0000"))</f>
        <v/>
      </c>
      <c r="L44" s="16" t="str">
        <f>IF(Kasblad!M50="","",Kasblad!M50)</f>
        <v/>
      </c>
      <c r="M44" s="17" t="str">
        <f>IF(Kasblad!D50&gt;0,"credit",IF(Kasblad!E50&gt;0,"debit",""))</f>
        <v/>
      </c>
      <c r="N44" s="26" t="str">
        <f>IF(I44="","",Kasblad!C50)</f>
        <v/>
      </c>
      <c r="P44" s="17" t="str">
        <f>IF(I44="","",Kasblad!O50)</f>
        <v/>
      </c>
      <c r="Q44" s="9" t="str">
        <f>IF(I44="","",Kasblad!B50)</f>
        <v/>
      </c>
    </row>
    <row r="45" spans="1:17" ht="13.5" x14ac:dyDescent="0.25">
      <c r="A45" s="19" t="str">
        <f>IF(I45="","",Kasblad!$B$1)</f>
        <v/>
      </c>
      <c r="B45" s="19" t="str">
        <f>IF(I45="","",Kasblad!$B$2)</f>
        <v/>
      </c>
      <c r="C45" s="9" t="str">
        <f>IF(I45="","",Kasblad!$B$5)</f>
        <v/>
      </c>
      <c r="D45" s="9" t="str">
        <f>IF(I45="","",Kasblad!$B$4)</f>
        <v/>
      </c>
      <c r="E45" s="23" t="str">
        <f>IF(I45="","",Kasblad!$D$1)</f>
        <v/>
      </c>
      <c r="F45" s="12" t="str">
        <f>IF(I45="","",Kasblad!$D$2)</f>
        <v/>
      </c>
      <c r="G45" s="16" t="str">
        <f>IF(I45="","",Kasblad!$D$3)</f>
        <v/>
      </c>
      <c r="H45" s="19" t="str">
        <f t="shared" si="1"/>
        <v/>
      </c>
      <c r="I45" s="24" t="str">
        <f>IF(Kasblad!G51="","",TEXT(Kasblad!G51,"0000"))</f>
        <v/>
      </c>
      <c r="J45" s="24" t="str">
        <f>IF(Kasblad!I51="","",TEXT(Kasblad!I51,"00000"))</f>
        <v/>
      </c>
      <c r="K45" s="24" t="str">
        <f>IF(Kasblad!J51="","",TEXT(Kasblad!J51,"0000"))</f>
        <v/>
      </c>
      <c r="L45" s="16" t="str">
        <f>IF(Kasblad!M51="","",Kasblad!M51)</f>
        <v/>
      </c>
      <c r="M45" s="17" t="str">
        <f>IF(Kasblad!D51&gt;0,"credit",IF(Kasblad!E51&gt;0,"debit",""))</f>
        <v/>
      </c>
      <c r="N45" s="26" t="str">
        <f>IF(I45="","",Kasblad!C51)</f>
        <v/>
      </c>
      <c r="P45" s="17" t="str">
        <f>IF(I45="","",Kasblad!O51)</f>
        <v/>
      </c>
      <c r="Q45" s="9" t="str">
        <f>IF(I45="","",Kasblad!B51)</f>
        <v/>
      </c>
    </row>
    <row r="46" spans="1:17" ht="13.5" x14ac:dyDescent="0.25">
      <c r="A46" s="19" t="str">
        <f>IF(I46="","",Kasblad!$B$1)</f>
        <v/>
      </c>
      <c r="B46" s="19" t="str">
        <f>IF(I46="","",Kasblad!$B$2)</f>
        <v/>
      </c>
      <c r="C46" s="9" t="str">
        <f>IF(I46="","",Kasblad!$B$5)</f>
        <v/>
      </c>
      <c r="D46" s="9" t="str">
        <f>IF(I46="","",Kasblad!$B$4)</f>
        <v/>
      </c>
      <c r="E46" s="23" t="str">
        <f>IF(I46="","",Kasblad!$D$1)</f>
        <v/>
      </c>
      <c r="F46" s="12" t="str">
        <f>IF(I46="","",Kasblad!$D$2)</f>
        <v/>
      </c>
      <c r="G46" s="16" t="str">
        <f>IF(I46="","",Kasblad!$D$3)</f>
        <v/>
      </c>
      <c r="H46" s="19" t="str">
        <f t="shared" si="1"/>
        <v/>
      </c>
      <c r="I46" s="24" t="str">
        <f>IF(Kasblad!G52="","",TEXT(Kasblad!G52,"0000"))</f>
        <v/>
      </c>
      <c r="J46" s="24" t="str">
        <f>IF(Kasblad!I52="","",TEXT(Kasblad!I52,"00000"))</f>
        <v/>
      </c>
      <c r="K46" s="24" t="str">
        <f>IF(Kasblad!J52="","",TEXT(Kasblad!J52,"0000"))</f>
        <v/>
      </c>
      <c r="L46" s="16" t="str">
        <f>IF(Kasblad!M52="","",Kasblad!M52)</f>
        <v/>
      </c>
      <c r="M46" s="17" t="str">
        <f>IF(Kasblad!D52&gt;0,"credit",IF(Kasblad!E52&gt;0,"debit",""))</f>
        <v/>
      </c>
      <c r="N46" s="26" t="str">
        <f>IF(I46="","",Kasblad!C52)</f>
        <v/>
      </c>
      <c r="P46" s="17" t="str">
        <f>IF(I46="","",Kasblad!O52)</f>
        <v/>
      </c>
      <c r="Q46" s="9" t="str">
        <f>IF(I46="","",Kasblad!B52)</f>
        <v/>
      </c>
    </row>
    <row r="47" spans="1:17" ht="13.5" x14ac:dyDescent="0.25">
      <c r="A47" s="19" t="str">
        <f>IF(I47="","",Kasblad!$B$1)</f>
        <v/>
      </c>
      <c r="B47" s="19" t="str">
        <f>IF(I47="","",Kasblad!$B$2)</f>
        <v/>
      </c>
      <c r="C47" s="9" t="str">
        <f>IF(I47="","",Kasblad!$B$5)</f>
        <v/>
      </c>
      <c r="D47" s="9" t="str">
        <f>IF(I47="","",Kasblad!$B$4)</f>
        <v/>
      </c>
      <c r="E47" s="23" t="str">
        <f>IF(I47="","",Kasblad!$D$1)</f>
        <v/>
      </c>
      <c r="F47" s="12" t="str">
        <f>IF(I47="","",Kasblad!$D$2)</f>
        <v/>
      </c>
      <c r="G47" s="16" t="str">
        <f>IF(I47="","",Kasblad!$D$3)</f>
        <v/>
      </c>
      <c r="H47" s="19" t="str">
        <f t="shared" si="1"/>
        <v/>
      </c>
      <c r="I47" s="24" t="str">
        <f>IF(Kasblad!G53="","",TEXT(Kasblad!G53,"0000"))</f>
        <v/>
      </c>
      <c r="J47" s="24" t="str">
        <f>IF(Kasblad!I53="","",TEXT(Kasblad!I53,"00000"))</f>
        <v/>
      </c>
      <c r="K47" s="24" t="str">
        <f>IF(Kasblad!J53="","",TEXT(Kasblad!J53,"0000"))</f>
        <v/>
      </c>
      <c r="L47" s="16" t="str">
        <f>IF(Kasblad!M53="","",Kasblad!M53)</f>
        <v/>
      </c>
      <c r="M47" s="17" t="str">
        <f>IF(Kasblad!D53&gt;0,"credit",IF(Kasblad!E53&gt;0,"debit",""))</f>
        <v/>
      </c>
      <c r="N47" s="26" t="str">
        <f>IF(I47="","",Kasblad!C53)</f>
        <v/>
      </c>
      <c r="P47" s="17" t="str">
        <f>IF(I47="","",Kasblad!O53)</f>
        <v/>
      </c>
      <c r="Q47" s="9" t="str">
        <f>IF(I47="","",Kasblad!B53)</f>
        <v/>
      </c>
    </row>
    <row r="48" spans="1:17" ht="13.5" x14ac:dyDescent="0.25">
      <c r="A48" s="19" t="str">
        <f>IF(I48="","",Kasblad!$B$1)</f>
        <v/>
      </c>
      <c r="B48" s="19" t="str">
        <f>IF(I48="","",Kasblad!$B$2)</f>
        <v/>
      </c>
      <c r="C48" s="9" t="str">
        <f>IF(I48="","",Kasblad!$B$5)</f>
        <v/>
      </c>
      <c r="D48" s="9" t="str">
        <f>IF(I48="","",Kasblad!$B$4)</f>
        <v/>
      </c>
      <c r="E48" s="23" t="str">
        <f>IF(I48="","",Kasblad!$D$1)</f>
        <v/>
      </c>
      <c r="F48" s="12" t="str">
        <f>IF(I48="","",Kasblad!$D$2)</f>
        <v/>
      </c>
      <c r="G48" s="16" t="str">
        <f>IF(I48="","",Kasblad!$D$3)</f>
        <v/>
      </c>
      <c r="H48" s="19" t="str">
        <f t="shared" si="1"/>
        <v/>
      </c>
      <c r="I48" s="24" t="str">
        <f>IF(Kasblad!G54="","",TEXT(Kasblad!G54,"0000"))</f>
        <v/>
      </c>
      <c r="J48" s="24" t="str">
        <f>IF(Kasblad!I54="","",TEXT(Kasblad!I54,"00000"))</f>
        <v/>
      </c>
      <c r="K48" s="24" t="str">
        <f>IF(Kasblad!J54="","",TEXT(Kasblad!J54,"0000"))</f>
        <v/>
      </c>
      <c r="L48" s="16" t="str">
        <f>IF(Kasblad!M54="","",Kasblad!M54)</f>
        <v/>
      </c>
      <c r="M48" s="17" t="str">
        <f>IF(Kasblad!D54&gt;0,"credit",IF(Kasblad!E54&gt;0,"debit",""))</f>
        <v/>
      </c>
      <c r="N48" s="26" t="str">
        <f>IF(I48="","",Kasblad!C54)</f>
        <v/>
      </c>
      <c r="P48" s="17" t="str">
        <f>IF(I48="","",Kasblad!O54)</f>
        <v/>
      </c>
      <c r="Q48" s="9" t="str">
        <f>IF(I48="","",Kasblad!B54)</f>
        <v/>
      </c>
    </row>
    <row r="49" spans="1:17" ht="13.5" x14ac:dyDescent="0.25">
      <c r="A49" s="19" t="str">
        <f>IF(I49="","",Kasblad!$B$1)</f>
        <v/>
      </c>
      <c r="B49" s="19" t="str">
        <f>IF(I49="","",Kasblad!$B$2)</f>
        <v/>
      </c>
      <c r="C49" s="9" t="str">
        <f>IF(I49="","",Kasblad!$B$5)</f>
        <v/>
      </c>
      <c r="D49" s="9" t="str">
        <f>IF(I49="","",Kasblad!$B$4)</f>
        <v/>
      </c>
      <c r="E49" s="23" t="str">
        <f>IF(I49="","",Kasblad!$D$1)</f>
        <v/>
      </c>
      <c r="F49" s="12" t="str">
        <f>IF(I49="","",Kasblad!$D$2)</f>
        <v/>
      </c>
      <c r="G49" s="16" t="str">
        <f>IF(I49="","",Kasblad!$D$3)</f>
        <v/>
      </c>
      <c r="H49" s="19" t="str">
        <f t="shared" si="1"/>
        <v/>
      </c>
      <c r="I49" s="24" t="str">
        <f>IF(Kasblad!G55="","",TEXT(Kasblad!G55,"0000"))</f>
        <v/>
      </c>
      <c r="J49" s="24" t="str">
        <f>IF(Kasblad!I55="","",TEXT(Kasblad!I55,"00000"))</f>
        <v/>
      </c>
      <c r="K49" s="24" t="str">
        <f>IF(Kasblad!J55="","",TEXT(Kasblad!J55,"0000"))</f>
        <v/>
      </c>
      <c r="L49" s="16" t="str">
        <f>IF(Kasblad!M55="","",Kasblad!M55)</f>
        <v/>
      </c>
      <c r="M49" s="17" t="str">
        <f>IF(Kasblad!D55&gt;0,"credit",IF(Kasblad!E55&gt;0,"debit",""))</f>
        <v/>
      </c>
      <c r="N49" s="26" t="str">
        <f>IF(I49="","",Kasblad!C55)</f>
        <v/>
      </c>
      <c r="P49" s="17" t="str">
        <f>IF(I49="","",Kasblad!O55)</f>
        <v/>
      </c>
      <c r="Q49" s="9" t="str">
        <f>IF(I49="","",Kasblad!B55)</f>
        <v/>
      </c>
    </row>
    <row r="50" spans="1:17" ht="13.5" x14ac:dyDescent="0.25">
      <c r="A50" s="19" t="str">
        <f>IF(I50="","",Kasblad!$B$1)</f>
        <v/>
      </c>
      <c r="B50" s="19" t="str">
        <f>IF(I50="","",Kasblad!$B$2)</f>
        <v/>
      </c>
      <c r="C50" s="9" t="str">
        <f>IF(I50="","",Kasblad!$B$5)</f>
        <v/>
      </c>
      <c r="D50" s="9" t="str">
        <f>IF(I50="","",Kasblad!$B$4)</f>
        <v/>
      </c>
      <c r="E50" s="23" t="str">
        <f>IF(I50="","",Kasblad!$D$1)</f>
        <v/>
      </c>
      <c r="F50" s="12" t="str">
        <f>IF(I50="","",Kasblad!$D$2)</f>
        <v/>
      </c>
      <c r="G50" s="16" t="str">
        <f>IF(I50="","",Kasblad!$D$3)</f>
        <v/>
      </c>
      <c r="H50" s="19" t="str">
        <f t="shared" si="1"/>
        <v/>
      </c>
      <c r="I50" s="24" t="str">
        <f>IF(Kasblad!G56="","",TEXT(Kasblad!G56,"0000"))</f>
        <v/>
      </c>
      <c r="J50" s="24" t="str">
        <f>IF(Kasblad!I56="","",TEXT(Kasblad!I56,"00000"))</f>
        <v/>
      </c>
      <c r="K50" s="24" t="str">
        <f>IF(Kasblad!J56="","",TEXT(Kasblad!J56,"0000"))</f>
        <v/>
      </c>
      <c r="L50" s="16" t="str">
        <f>IF(Kasblad!M56="","",Kasblad!M56)</f>
        <v/>
      </c>
      <c r="M50" s="17" t="str">
        <f>IF(Kasblad!D56&gt;0,"credit",IF(Kasblad!E56&gt;0,"debit",""))</f>
        <v/>
      </c>
      <c r="N50" s="26" t="str">
        <f>IF(I50="","",Kasblad!C56)</f>
        <v/>
      </c>
      <c r="P50" s="17" t="str">
        <f>IF(I50="","",Kasblad!O56)</f>
        <v/>
      </c>
      <c r="Q50" s="9" t="str">
        <f>IF(I50="","",Kasblad!B56)</f>
        <v/>
      </c>
    </row>
    <row r="51" spans="1:17" ht="13.5" x14ac:dyDescent="0.25">
      <c r="A51" s="19" t="str">
        <f>IF(I51="","",Kasblad!$B$1)</f>
        <v/>
      </c>
      <c r="B51" s="19" t="str">
        <f>IF(I51="","",Kasblad!$B$2)</f>
        <v/>
      </c>
      <c r="C51" s="9" t="str">
        <f>IF(I51="","",Kasblad!$B$5)</f>
        <v/>
      </c>
      <c r="D51" s="9" t="str">
        <f>IF(I51="","",Kasblad!$B$4)</f>
        <v/>
      </c>
      <c r="E51" s="23" t="str">
        <f>IF(I51="","",Kasblad!$D$1)</f>
        <v/>
      </c>
      <c r="F51" s="12" t="str">
        <f>IF(I51="","",Kasblad!$D$2)</f>
        <v/>
      </c>
      <c r="G51" s="16" t="str">
        <f>IF(I51="","",Kasblad!$D$3)</f>
        <v/>
      </c>
      <c r="H51" s="19" t="str">
        <f t="shared" si="1"/>
        <v/>
      </c>
      <c r="I51" s="24" t="str">
        <f>IF(Kasblad!G57="","",TEXT(Kasblad!G57,"0000"))</f>
        <v/>
      </c>
      <c r="J51" s="24" t="str">
        <f>IF(Kasblad!I57="","",TEXT(Kasblad!I57,"00000"))</f>
        <v/>
      </c>
      <c r="K51" s="24" t="str">
        <f>IF(Kasblad!J57="","",TEXT(Kasblad!J57,"0000"))</f>
        <v/>
      </c>
      <c r="L51" s="16" t="str">
        <f>IF(Kasblad!M57="","",Kasblad!M57)</f>
        <v/>
      </c>
      <c r="M51" s="17" t="str">
        <f>IF(Kasblad!D57&gt;0,"credit",IF(Kasblad!E57&gt;0,"debit",""))</f>
        <v/>
      </c>
      <c r="N51" s="26" t="str">
        <f>IF(I51="","",Kasblad!C57)</f>
        <v/>
      </c>
      <c r="P51" s="17" t="str">
        <f>IF(I51="","",Kasblad!O57)</f>
        <v/>
      </c>
      <c r="Q51" s="9" t="str">
        <f>IF(I51="","",Kasblad!B57)</f>
        <v/>
      </c>
    </row>
    <row r="52" spans="1:17" ht="13.5" x14ac:dyDescent="0.25">
      <c r="A52" s="19" t="str">
        <f>IF(I52="","",Kasblad!$B$1)</f>
        <v/>
      </c>
      <c r="B52" s="19" t="str">
        <f>IF(I52="","",Kasblad!$B$2)</f>
        <v/>
      </c>
      <c r="C52" s="9" t="str">
        <f>IF(I52="","",Kasblad!$B$5)</f>
        <v/>
      </c>
      <c r="D52" s="9" t="str">
        <f>IF(I52="","",Kasblad!$B$4)</f>
        <v/>
      </c>
      <c r="E52" s="23" t="str">
        <f>IF(I52="","",Kasblad!$D$1)</f>
        <v/>
      </c>
      <c r="F52" s="12" t="str">
        <f>IF(I52="","",Kasblad!$D$2)</f>
        <v/>
      </c>
      <c r="G52" s="16" t="str">
        <f>IF(I52="","",Kasblad!$D$3)</f>
        <v/>
      </c>
      <c r="H52" s="19" t="str">
        <f t="shared" si="1"/>
        <v/>
      </c>
      <c r="I52" s="24" t="str">
        <f>IF(Kasblad!G58="","",TEXT(Kasblad!G58,"0000"))</f>
        <v/>
      </c>
      <c r="J52" s="24" t="str">
        <f>IF(Kasblad!I58="","",TEXT(Kasblad!I58,"00000"))</f>
        <v/>
      </c>
      <c r="K52" s="24" t="str">
        <f>IF(Kasblad!J58="","",TEXT(Kasblad!J58,"0000"))</f>
        <v/>
      </c>
      <c r="L52" s="16" t="str">
        <f>IF(Kasblad!M58="","",Kasblad!M58)</f>
        <v/>
      </c>
      <c r="M52" s="17" t="str">
        <f>IF(Kasblad!D58&gt;0,"credit",IF(Kasblad!E58&gt;0,"debit",""))</f>
        <v/>
      </c>
      <c r="N52" s="26" t="str">
        <f>IF(I52="","",Kasblad!C58)</f>
        <v/>
      </c>
      <c r="P52" s="17" t="str">
        <f>IF(I52="","",Kasblad!O58)</f>
        <v/>
      </c>
      <c r="Q52" s="9" t="str">
        <f>IF(I52="","",Kasblad!B58)</f>
        <v/>
      </c>
    </row>
    <row r="53" spans="1:17" ht="13.5" x14ac:dyDescent="0.25">
      <c r="A53" s="19" t="str">
        <f>IF(I53="","",Kasblad!$B$1)</f>
        <v/>
      </c>
      <c r="B53" s="19" t="str">
        <f>IF(I53="","",Kasblad!$B$2)</f>
        <v/>
      </c>
      <c r="C53" s="9" t="str">
        <f>IF(I53="","",Kasblad!$B$5)</f>
        <v/>
      </c>
      <c r="D53" s="9" t="str">
        <f>IF(I53="","",Kasblad!$B$4)</f>
        <v/>
      </c>
      <c r="E53" s="23" t="str">
        <f>IF(I53="","",Kasblad!$D$1)</f>
        <v/>
      </c>
      <c r="F53" s="12" t="str">
        <f>IF(I53="","",Kasblad!$D$2)</f>
        <v/>
      </c>
      <c r="G53" s="16" t="str">
        <f>IF(I53="","",Kasblad!$D$3)</f>
        <v/>
      </c>
      <c r="H53" s="19" t="str">
        <f t="shared" si="1"/>
        <v/>
      </c>
      <c r="I53" s="24" t="str">
        <f>IF(Kasblad!G59="","",TEXT(Kasblad!G59,"0000"))</f>
        <v/>
      </c>
      <c r="J53" s="24" t="str">
        <f>IF(Kasblad!I59="","",TEXT(Kasblad!I59,"00000"))</f>
        <v/>
      </c>
      <c r="K53" s="24" t="str">
        <f>IF(Kasblad!J59="","",TEXT(Kasblad!J59,"0000"))</f>
        <v/>
      </c>
      <c r="L53" s="16" t="str">
        <f>IF(Kasblad!M59="","",Kasblad!M59)</f>
        <v/>
      </c>
      <c r="M53" s="17" t="str">
        <f>IF(Kasblad!D59&gt;0,"credit",IF(Kasblad!E59&gt;0,"debit",""))</f>
        <v/>
      </c>
      <c r="N53" s="26" t="str">
        <f>IF(I53="","",Kasblad!C59)</f>
        <v/>
      </c>
      <c r="P53" s="17" t="str">
        <f>IF(I53="","",Kasblad!O59)</f>
        <v/>
      </c>
      <c r="Q53" s="9" t="str">
        <f>IF(I53="","",Kasblad!B59)</f>
        <v/>
      </c>
    </row>
    <row r="54" spans="1:17" ht="13.5" x14ac:dyDescent="0.25">
      <c r="A54" s="19" t="str">
        <f>IF(I54="","",Kasblad!$B$1)</f>
        <v/>
      </c>
      <c r="B54" s="19" t="str">
        <f>IF(I54="","",Kasblad!$B$2)</f>
        <v/>
      </c>
      <c r="C54" s="9" t="str">
        <f>IF(I54="","",Kasblad!$B$5)</f>
        <v/>
      </c>
      <c r="D54" s="9" t="str">
        <f>IF(I54="","",Kasblad!$B$4)</f>
        <v/>
      </c>
      <c r="E54" s="23" t="str">
        <f>IF(I54="","",Kasblad!$D$1)</f>
        <v/>
      </c>
      <c r="F54" s="12" t="str">
        <f>IF(I54="","",Kasblad!$D$2)</f>
        <v/>
      </c>
      <c r="G54" s="16" t="str">
        <f>IF(I54="","",Kasblad!$D$3)</f>
        <v/>
      </c>
      <c r="H54" s="19" t="str">
        <f t="shared" si="1"/>
        <v/>
      </c>
      <c r="I54" s="24" t="str">
        <f>IF(Kasblad!G60="","",TEXT(Kasblad!G60,"0000"))</f>
        <v/>
      </c>
      <c r="J54" s="24" t="str">
        <f>IF(Kasblad!I60="","",TEXT(Kasblad!I60,"00000"))</f>
        <v/>
      </c>
      <c r="K54" s="24" t="str">
        <f>IF(Kasblad!J60="","",TEXT(Kasblad!J60,"0000"))</f>
        <v/>
      </c>
      <c r="L54" s="16" t="str">
        <f>IF(Kasblad!M60="","",Kasblad!M60)</f>
        <v/>
      </c>
      <c r="M54" s="17" t="str">
        <f>IF(Kasblad!D60&gt;0,"credit",IF(Kasblad!E60&gt;0,"debit",""))</f>
        <v/>
      </c>
      <c r="N54" s="26" t="str">
        <f>IF(I54="","",Kasblad!C60)</f>
        <v/>
      </c>
      <c r="P54" s="17" t="str">
        <f>IF(I54="","",Kasblad!O60)</f>
        <v/>
      </c>
      <c r="Q54" s="9" t="str">
        <f>IF(I54="","",Kasblad!B60)</f>
        <v/>
      </c>
    </row>
    <row r="55" spans="1:17" ht="13.5" x14ac:dyDescent="0.25">
      <c r="A55" s="19" t="str">
        <f>IF(I55="","",Kasblad!$B$1)</f>
        <v/>
      </c>
      <c r="B55" s="19" t="str">
        <f>IF(I55="","",Kasblad!$B$2)</f>
        <v/>
      </c>
      <c r="C55" s="9" t="str">
        <f>IF(I55="","",Kasblad!$B$5)</f>
        <v/>
      </c>
      <c r="D55" s="9" t="str">
        <f>IF(I55="","",Kasblad!$B$4)</f>
        <v/>
      </c>
      <c r="E55" s="23" t="str">
        <f>IF(I55="","",Kasblad!$D$1)</f>
        <v/>
      </c>
      <c r="F55" s="12" t="str">
        <f>IF(I55="","",Kasblad!$D$2)</f>
        <v/>
      </c>
      <c r="G55" s="16" t="str">
        <f>IF(I55="","",Kasblad!$D$3)</f>
        <v/>
      </c>
      <c r="H55" s="19" t="str">
        <f t="shared" si="1"/>
        <v/>
      </c>
      <c r="I55" s="24" t="str">
        <f>IF(Kasblad!G61="","",TEXT(Kasblad!G61,"0000"))</f>
        <v/>
      </c>
      <c r="J55" s="24" t="str">
        <f>IF(Kasblad!I61="","",TEXT(Kasblad!I61,"00000"))</f>
        <v/>
      </c>
      <c r="K55" s="24" t="str">
        <f>IF(Kasblad!J61="","",TEXT(Kasblad!J61,"0000"))</f>
        <v/>
      </c>
      <c r="L55" s="16" t="str">
        <f>IF(Kasblad!M61="","",Kasblad!M61)</f>
        <v/>
      </c>
      <c r="M55" s="17" t="str">
        <f>IF(Kasblad!D61&gt;0,"credit",IF(Kasblad!E61&gt;0,"debit",""))</f>
        <v/>
      </c>
      <c r="N55" s="26" t="str">
        <f>IF(I55="","",Kasblad!C61)</f>
        <v/>
      </c>
      <c r="P55" s="17" t="str">
        <f>IF(I55="","",Kasblad!O61)</f>
        <v/>
      </c>
      <c r="Q55" s="9" t="str">
        <f>IF(I55="","",Kasblad!B61)</f>
        <v/>
      </c>
    </row>
    <row r="56" spans="1:17" ht="13.5" x14ac:dyDescent="0.25">
      <c r="A56" s="19" t="str">
        <f>IF(I56="","",Kasblad!$B$1)</f>
        <v/>
      </c>
      <c r="B56" s="19" t="str">
        <f>IF(I56="","",Kasblad!$B$2)</f>
        <v/>
      </c>
      <c r="C56" s="9" t="str">
        <f>IF(I56="","",Kasblad!$B$5)</f>
        <v/>
      </c>
      <c r="D56" s="9" t="str">
        <f>IF(I56="","",Kasblad!$B$4)</f>
        <v/>
      </c>
      <c r="E56" s="23" t="str">
        <f>IF(I56="","",Kasblad!$D$1)</f>
        <v/>
      </c>
      <c r="F56" s="12" t="str">
        <f>IF(I56="","",Kasblad!$D$2)</f>
        <v/>
      </c>
      <c r="G56" s="16" t="str">
        <f>IF(I56="","",Kasblad!$D$3)</f>
        <v/>
      </c>
      <c r="H56" s="19" t="str">
        <f t="shared" si="1"/>
        <v/>
      </c>
      <c r="I56" s="24" t="str">
        <f>IF(Kasblad!G62="","",TEXT(Kasblad!G62,"0000"))</f>
        <v/>
      </c>
      <c r="J56" s="24" t="str">
        <f>IF(Kasblad!I62="","",TEXT(Kasblad!I62,"00000"))</f>
        <v/>
      </c>
      <c r="K56" s="24" t="str">
        <f>IF(Kasblad!J62="","",TEXT(Kasblad!J62,"0000"))</f>
        <v/>
      </c>
      <c r="L56" s="16" t="str">
        <f>IF(Kasblad!M62="","",Kasblad!M62)</f>
        <v/>
      </c>
      <c r="M56" s="17" t="str">
        <f>IF(Kasblad!D62&gt;0,"credit",IF(Kasblad!E62&gt;0,"debit",""))</f>
        <v/>
      </c>
      <c r="N56" s="26" t="str">
        <f>IF(I56="","",Kasblad!C62)</f>
        <v/>
      </c>
      <c r="P56" s="17" t="str">
        <f>IF(I56="","",Kasblad!O62)</f>
        <v/>
      </c>
      <c r="Q56" s="9" t="str">
        <f>IF(I56="","",Kasblad!B62)</f>
        <v/>
      </c>
    </row>
    <row r="57" spans="1:17" ht="13.5" x14ac:dyDescent="0.25">
      <c r="A57" s="19" t="str">
        <f>IF(I57="","",Kasblad!$B$1)</f>
        <v/>
      </c>
      <c r="B57" s="19" t="str">
        <f>IF(I57="","",Kasblad!$B$2)</f>
        <v/>
      </c>
      <c r="C57" s="9" t="str">
        <f>IF(I57="","",Kasblad!$B$5)</f>
        <v/>
      </c>
      <c r="D57" s="9" t="str">
        <f>IF(I57="","",Kasblad!$B$4)</f>
        <v/>
      </c>
      <c r="E57" s="23" t="str">
        <f>IF(I57="","",Kasblad!$D$1)</f>
        <v/>
      </c>
      <c r="F57" s="12" t="str">
        <f>IF(I57="","",Kasblad!$D$2)</f>
        <v/>
      </c>
      <c r="G57" s="16" t="str">
        <f>IF(I57="","",Kasblad!$D$3)</f>
        <v/>
      </c>
      <c r="H57" s="19" t="str">
        <f t="shared" si="1"/>
        <v/>
      </c>
      <c r="I57" s="24" t="str">
        <f>IF(Kasblad!G63="","",TEXT(Kasblad!G63,"0000"))</f>
        <v/>
      </c>
      <c r="J57" s="24" t="str">
        <f>IF(Kasblad!I63="","",TEXT(Kasblad!I63,"00000"))</f>
        <v/>
      </c>
      <c r="K57" s="24" t="str">
        <f>IF(Kasblad!J63="","",TEXT(Kasblad!J63,"0000"))</f>
        <v/>
      </c>
      <c r="L57" s="16" t="str">
        <f>IF(Kasblad!M63="","",Kasblad!M63)</f>
        <v/>
      </c>
      <c r="M57" s="17" t="str">
        <f>IF(Kasblad!D63&gt;0,"credit",IF(Kasblad!E63&gt;0,"debit",""))</f>
        <v/>
      </c>
      <c r="N57" s="26" t="str">
        <f>IF(I57="","",Kasblad!C63)</f>
        <v/>
      </c>
      <c r="P57" s="17" t="str">
        <f>IF(I57="","",Kasblad!O63)</f>
        <v/>
      </c>
      <c r="Q57" s="9" t="str">
        <f>IF(I57="","",Kasblad!B63)</f>
        <v/>
      </c>
    </row>
    <row r="58" spans="1:17" ht="13.5" x14ac:dyDescent="0.25">
      <c r="A58" s="19" t="str">
        <f>IF(I58="","",Kasblad!$B$1)</f>
        <v/>
      </c>
      <c r="B58" s="19" t="str">
        <f>IF(I58="","",Kasblad!$B$2)</f>
        <v/>
      </c>
      <c r="C58" s="9" t="str">
        <f>IF(I58="","",Kasblad!$B$5)</f>
        <v/>
      </c>
      <c r="D58" s="9" t="str">
        <f>IF(I58="","",Kasblad!$B$4)</f>
        <v/>
      </c>
      <c r="E58" s="23" t="str">
        <f>IF(I58="","",Kasblad!$D$1)</f>
        <v/>
      </c>
      <c r="F58" s="12" t="str">
        <f>IF(I58="","",Kasblad!$D$2)</f>
        <v/>
      </c>
      <c r="G58" s="16" t="str">
        <f>IF(I58="","",Kasblad!$D$3)</f>
        <v/>
      </c>
      <c r="H58" s="19" t="str">
        <f t="shared" si="1"/>
        <v/>
      </c>
      <c r="I58" s="24" t="str">
        <f>IF(Kasblad!G64="","",TEXT(Kasblad!G64,"0000"))</f>
        <v/>
      </c>
      <c r="J58" s="24" t="str">
        <f>IF(Kasblad!I64="","",TEXT(Kasblad!I64,"00000"))</f>
        <v/>
      </c>
      <c r="K58" s="24" t="str">
        <f>IF(Kasblad!J64="","",TEXT(Kasblad!J64,"0000"))</f>
        <v/>
      </c>
      <c r="L58" s="16" t="str">
        <f>IF(Kasblad!M64="","",Kasblad!M64)</f>
        <v/>
      </c>
      <c r="M58" s="17" t="str">
        <f>IF(Kasblad!D64&gt;0,"credit",IF(Kasblad!E64&gt;0,"debit",""))</f>
        <v/>
      </c>
      <c r="N58" s="26" t="str">
        <f>IF(I58="","",Kasblad!C64)</f>
        <v/>
      </c>
      <c r="P58" s="17" t="str">
        <f>IF(I58="","",Kasblad!O64)</f>
        <v/>
      </c>
      <c r="Q58" s="9" t="str">
        <f>IF(I58="","",Kasblad!B64)</f>
        <v/>
      </c>
    </row>
    <row r="59" spans="1:17" ht="13.5" x14ac:dyDescent="0.25">
      <c r="A59" s="19" t="str">
        <f>IF(I59="","",Kasblad!$B$1)</f>
        <v/>
      </c>
      <c r="B59" s="19" t="str">
        <f>IF(I59="","",Kasblad!$B$2)</f>
        <v/>
      </c>
      <c r="C59" s="9" t="str">
        <f>IF(I59="","",Kasblad!$B$5)</f>
        <v/>
      </c>
      <c r="D59" s="9" t="str">
        <f>IF(I59="","",Kasblad!$B$4)</f>
        <v/>
      </c>
      <c r="E59" s="23" t="str">
        <f>IF(I59="","",Kasblad!$D$1)</f>
        <v/>
      </c>
      <c r="F59" s="12" t="str">
        <f>IF(I59="","",Kasblad!$D$2)</f>
        <v/>
      </c>
      <c r="G59" s="16" t="str">
        <f>IF(I59="","",Kasblad!$D$3)</f>
        <v/>
      </c>
      <c r="H59" s="19" t="str">
        <f t="shared" si="1"/>
        <v/>
      </c>
      <c r="I59" s="24" t="str">
        <f>IF(Kasblad!G65="","",TEXT(Kasblad!G65,"0000"))</f>
        <v/>
      </c>
      <c r="J59" s="24" t="str">
        <f>IF(Kasblad!I65="","",TEXT(Kasblad!I65,"00000"))</f>
        <v/>
      </c>
      <c r="K59" s="24" t="str">
        <f>IF(Kasblad!J65="","",TEXT(Kasblad!J65,"0000"))</f>
        <v/>
      </c>
      <c r="L59" s="16" t="str">
        <f>IF(Kasblad!M65="","",Kasblad!M65)</f>
        <v/>
      </c>
      <c r="M59" s="17" t="str">
        <f>IF(Kasblad!D65&gt;0,"credit",IF(Kasblad!E65&gt;0,"debit",""))</f>
        <v/>
      </c>
      <c r="N59" s="26" t="str">
        <f>IF(I59="","",Kasblad!C65)</f>
        <v/>
      </c>
      <c r="P59" s="17" t="str">
        <f>IF(I59="","",Kasblad!O65)</f>
        <v/>
      </c>
      <c r="Q59" s="9" t="str">
        <f>IF(I59="","",Kasblad!B65)</f>
        <v/>
      </c>
    </row>
    <row r="60" spans="1:17" ht="13.5" x14ac:dyDescent="0.25">
      <c r="A60" s="19" t="str">
        <f>IF(I60="","",Kasblad!$B$1)</f>
        <v/>
      </c>
      <c r="B60" s="19" t="str">
        <f>IF(I60="","",Kasblad!$B$2)</f>
        <v/>
      </c>
      <c r="C60" s="9" t="str">
        <f>IF(I60="","",Kasblad!$B$5)</f>
        <v/>
      </c>
      <c r="D60" s="9" t="str">
        <f>IF(I60="","",Kasblad!$B$4)</f>
        <v/>
      </c>
      <c r="E60" s="23" t="str">
        <f>IF(I60="","",Kasblad!$D$1)</f>
        <v/>
      </c>
      <c r="F60" s="12" t="str">
        <f>IF(I60="","",Kasblad!$D$2)</f>
        <v/>
      </c>
      <c r="G60" s="16" t="str">
        <f>IF(I60="","",Kasblad!$D$3)</f>
        <v/>
      </c>
      <c r="H60" s="19" t="str">
        <f t="shared" si="1"/>
        <v/>
      </c>
      <c r="I60" s="24" t="str">
        <f>IF(Kasblad!G66="","",TEXT(Kasblad!G66,"0000"))</f>
        <v/>
      </c>
      <c r="J60" s="24" t="str">
        <f>IF(Kasblad!I66="","",TEXT(Kasblad!I66,"00000"))</f>
        <v/>
      </c>
      <c r="K60" s="24" t="str">
        <f>IF(Kasblad!J66="","",TEXT(Kasblad!J66,"0000"))</f>
        <v/>
      </c>
      <c r="L60" s="16" t="str">
        <f>IF(Kasblad!M66="","",Kasblad!M66)</f>
        <v/>
      </c>
      <c r="M60" s="17" t="str">
        <f>IF(Kasblad!D66&gt;0,"credit",IF(Kasblad!E66&gt;0,"debit",""))</f>
        <v/>
      </c>
      <c r="N60" s="26" t="str">
        <f>IF(I60="","",Kasblad!C66)</f>
        <v/>
      </c>
      <c r="P60" s="17" t="str">
        <f>IF(I60="","",Kasblad!O66)</f>
        <v/>
      </c>
      <c r="Q60" s="9" t="str">
        <f>IF(I60="","",Kasblad!B66)</f>
        <v/>
      </c>
    </row>
    <row r="61" spans="1:17" ht="13.5" x14ac:dyDescent="0.25">
      <c r="A61" s="19" t="str">
        <f>IF(I61="","",Kasblad!$B$1)</f>
        <v/>
      </c>
      <c r="B61" s="19" t="str">
        <f>IF(I61="","",Kasblad!$B$2)</f>
        <v/>
      </c>
      <c r="C61" s="9" t="str">
        <f>IF(I61="","",Kasblad!$B$5)</f>
        <v/>
      </c>
      <c r="D61" s="9" t="str">
        <f>IF(I61="","",Kasblad!$B$4)</f>
        <v/>
      </c>
      <c r="E61" s="23" t="str">
        <f>IF(I61="","",Kasblad!$D$1)</f>
        <v/>
      </c>
      <c r="F61" s="12" t="str">
        <f>IF(I61="","",Kasblad!$D$2)</f>
        <v/>
      </c>
      <c r="G61" s="16" t="str">
        <f>IF(I61="","",Kasblad!$D$3)</f>
        <v/>
      </c>
      <c r="H61" s="19" t="str">
        <f t="shared" si="1"/>
        <v/>
      </c>
      <c r="I61" s="24" t="str">
        <f>IF(Kasblad!G67="","",TEXT(Kasblad!G67,"0000"))</f>
        <v/>
      </c>
      <c r="J61" s="24" t="str">
        <f>IF(Kasblad!I67="","",TEXT(Kasblad!I67,"00000"))</f>
        <v/>
      </c>
      <c r="K61" s="24" t="str">
        <f>IF(Kasblad!J67="","",TEXT(Kasblad!J67,"0000"))</f>
        <v/>
      </c>
      <c r="L61" s="16" t="str">
        <f>IF(Kasblad!M67="","",Kasblad!M67)</f>
        <v/>
      </c>
      <c r="M61" s="17" t="str">
        <f>IF(Kasblad!D67&gt;0,"credit",IF(Kasblad!E67&gt;0,"debit",""))</f>
        <v/>
      </c>
      <c r="N61" s="26" t="str">
        <f>IF(I61="","",Kasblad!C67)</f>
        <v/>
      </c>
      <c r="P61" s="17" t="str">
        <f>IF(I61="","",Kasblad!O67)</f>
        <v/>
      </c>
      <c r="Q61" s="9" t="str">
        <f>IF(I61="","",Kasblad!B67)</f>
        <v/>
      </c>
    </row>
    <row r="62" spans="1:17" ht="13.5" x14ac:dyDescent="0.25">
      <c r="A62" s="19" t="str">
        <f>IF(I62="","",Kasblad!$B$1)</f>
        <v/>
      </c>
      <c r="B62" s="19" t="str">
        <f>IF(I62="","",Kasblad!$B$2)</f>
        <v/>
      </c>
      <c r="C62" s="9" t="str">
        <f>IF(I62="","",Kasblad!$B$5)</f>
        <v/>
      </c>
      <c r="D62" s="9" t="str">
        <f>IF(I62="","",Kasblad!$B$4)</f>
        <v/>
      </c>
      <c r="E62" s="23" t="str">
        <f>IF(I62="","",Kasblad!$D$1)</f>
        <v/>
      </c>
      <c r="F62" s="12" t="str">
        <f>IF(I62="","",Kasblad!$D$2)</f>
        <v/>
      </c>
      <c r="G62" s="16" t="str">
        <f>IF(I62="","",Kasblad!$D$3)</f>
        <v/>
      </c>
      <c r="H62" s="19" t="str">
        <f t="shared" si="1"/>
        <v/>
      </c>
      <c r="I62" s="24" t="str">
        <f>IF(Kasblad!G68="","",TEXT(Kasblad!G68,"0000"))</f>
        <v/>
      </c>
      <c r="J62" s="24" t="str">
        <f>IF(Kasblad!I68="","",TEXT(Kasblad!I68,"00000"))</f>
        <v/>
      </c>
      <c r="K62" s="24" t="str">
        <f>IF(Kasblad!J68="","",TEXT(Kasblad!J68,"0000"))</f>
        <v/>
      </c>
      <c r="L62" s="16" t="str">
        <f>IF(Kasblad!M68="","",Kasblad!M68)</f>
        <v/>
      </c>
      <c r="M62" s="17" t="str">
        <f>IF(Kasblad!D68&gt;0,"credit",IF(Kasblad!E68&gt;0,"debit",""))</f>
        <v/>
      </c>
      <c r="N62" s="26" t="str">
        <f>IF(I62="","",Kasblad!C68)</f>
        <v/>
      </c>
      <c r="P62" s="17" t="str">
        <f>IF(I62="","",Kasblad!O68)</f>
        <v/>
      </c>
      <c r="Q62" s="9" t="str">
        <f>IF(I62="","",Kasblad!B68)</f>
        <v/>
      </c>
    </row>
    <row r="63" spans="1:17" ht="13.5" x14ac:dyDescent="0.25">
      <c r="A63" s="19" t="str">
        <f>IF(I63="","",Kasblad!$B$1)</f>
        <v/>
      </c>
      <c r="B63" s="19" t="str">
        <f>IF(I63="","",Kasblad!$B$2)</f>
        <v/>
      </c>
      <c r="C63" s="9" t="str">
        <f>IF(I63="","",Kasblad!$B$5)</f>
        <v/>
      </c>
      <c r="D63" s="9" t="str">
        <f>IF(I63="","",Kasblad!$B$4)</f>
        <v/>
      </c>
      <c r="E63" s="23" t="str">
        <f>IF(I63="","",Kasblad!$D$1)</f>
        <v/>
      </c>
      <c r="F63" s="12" t="str">
        <f>IF(I63="","",Kasblad!$D$2)</f>
        <v/>
      </c>
      <c r="G63" s="16" t="str">
        <f>IF(I63="","",Kasblad!$D$3)</f>
        <v/>
      </c>
      <c r="H63" s="19" t="str">
        <f t="shared" si="1"/>
        <v/>
      </c>
      <c r="I63" s="24" t="str">
        <f>IF(Kasblad!G69="","",TEXT(Kasblad!G69,"0000"))</f>
        <v/>
      </c>
      <c r="J63" s="24" t="str">
        <f>IF(Kasblad!I69="","",TEXT(Kasblad!I69,"00000"))</f>
        <v/>
      </c>
      <c r="K63" s="24" t="str">
        <f>IF(Kasblad!J69="","",TEXT(Kasblad!J69,"0000"))</f>
        <v/>
      </c>
      <c r="L63" s="16" t="str">
        <f>IF(Kasblad!M69="","",Kasblad!M69)</f>
        <v/>
      </c>
      <c r="M63" s="17" t="str">
        <f>IF(Kasblad!D69&gt;0,"credit",IF(Kasblad!E69&gt;0,"debit",""))</f>
        <v/>
      </c>
      <c r="N63" s="26" t="str">
        <f>IF(I63="","",Kasblad!C69)</f>
        <v/>
      </c>
      <c r="P63" s="17" t="str">
        <f>IF(I63="","",Kasblad!O69)</f>
        <v/>
      </c>
      <c r="Q63" s="9" t="str">
        <f>IF(I63="","",Kasblad!B69)</f>
        <v/>
      </c>
    </row>
    <row r="64" spans="1:17" ht="13.5" x14ac:dyDescent="0.25">
      <c r="A64" s="19" t="str">
        <f>IF(I64="","",Kasblad!$B$1)</f>
        <v/>
      </c>
      <c r="B64" s="19" t="str">
        <f>IF(I64="","",Kasblad!$B$2)</f>
        <v/>
      </c>
      <c r="C64" s="9" t="str">
        <f>IF(I64="","",Kasblad!$B$5)</f>
        <v/>
      </c>
      <c r="D64" s="9" t="str">
        <f>IF(I64="","",Kasblad!$B$4)</f>
        <v/>
      </c>
      <c r="E64" s="23" t="str">
        <f>IF(I64="","",Kasblad!$D$1)</f>
        <v/>
      </c>
      <c r="F64" s="12" t="str">
        <f>IF(I64="","",Kasblad!$D$2)</f>
        <v/>
      </c>
      <c r="G64" s="16" t="str">
        <f>IF(I64="","",Kasblad!$D$3)</f>
        <v/>
      </c>
      <c r="H64" s="19" t="str">
        <f t="shared" si="1"/>
        <v/>
      </c>
      <c r="I64" s="24" t="str">
        <f>IF(Kasblad!G70="","",TEXT(Kasblad!G70,"0000"))</f>
        <v/>
      </c>
      <c r="J64" s="24" t="str">
        <f>IF(Kasblad!I70="","",TEXT(Kasblad!I70,"00000"))</f>
        <v/>
      </c>
      <c r="K64" s="24" t="str">
        <f>IF(Kasblad!J70="","",TEXT(Kasblad!J70,"0000"))</f>
        <v/>
      </c>
      <c r="L64" s="16" t="str">
        <f>IF(Kasblad!M70="","",Kasblad!M70)</f>
        <v/>
      </c>
      <c r="M64" s="17" t="str">
        <f>IF(Kasblad!D70&gt;0,"credit",IF(Kasblad!E70&gt;0,"debit",""))</f>
        <v/>
      </c>
      <c r="N64" s="26" t="str">
        <f>IF(I64="","",Kasblad!C70)</f>
        <v/>
      </c>
      <c r="P64" s="17" t="str">
        <f>IF(I64="","",Kasblad!O70)</f>
        <v/>
      </c>
      <c r="Q64" s="9" t="str">
        <f>IF(I64="","",Kasblad!B70)</f>
        <v/>
      </c>
    </row>
    <row r="65" spans="1:17" ht="13.5" x14ac:dyDescent="0.25">
      <c r="A65" s="19" t="str">
        <f>IF(I65="","",Kasblad!$B$1)</f>
        <v/>
      </c>
      <c r="B65" s="19" t="str">
        <f>IF(I65="","",Kasblad!$B$2)</f>
        <v/>
      </c>
      <c r="C65" s="9" t="str">
        <f>IF(I65="","",Kasblad!$B$5)</f>
        <v/>
      </c>
      <c r="D65" s="9" t="str">
        <f>IF(I65="","",Kasblad!$B$4)</f>
        <v/>
      </c>
      <c r="E65" s="23" t="str">
        <f>IF(I65="","",Kasblad!$D$1)</f>
        <v/>
      </c>
      <c r="F65" s="12" t="str">
        <f>IF(I65="","",Kasblad!$D$2)</f>
        <v/>
      </c>
      <c r="G65" s="16" t="str">
        <f>IF(I65="","",Kasblad!$D$3)</f>
        <v/>
      </c>
      <c r="H65" s="19" t="str">
        <f t="shared" si="1"/>
        <v/>
      </c>
      <c r="I65" s="24" t="str">
        <f>IF(Kasblad!G71="","",TEXT(Kasblad!G71,"0000"))</f>
        <v/>
      </c>
      <c r="J65" s="24" t="str">
        <f>IF(Kasblad!I71="","",TEXT(Kasblad!I71,"00000"))</f>
        <v/>
      </c>
      <c r="K65" s="24" t="str">
        <f>IF(Kasblad!J71="","",TEXT(Kasblad!J71,"0000"))</f>
        <v/>
      </c>
      <c r="L65" s="16" t="str">
        <f>IF(Kasblad!M71="","",Kasblad!M71)</f>
        <v/>
      </c>
      <c r="M65" s="17" t="str">
        <f>IF(Kasblad!D71&gt;0,"credit",IF(Kasblad!E71&gt;0,"debit",""))</f>
        <v/>
      </c>
      <c r="N65" s="26" t="str">
        <f>IF(I65="","",Kasblad!C71)</f>
        <v/>
      </c>
      <c r="P65" s="17" t="str">
        <f>IF(I65="","",Kasblad!O71)</f>
        <v/>
      </c>
      <c r="Q65" s="9" t="str">
        <f>IF(I65="","",Kasblad!B71)</f>
        <v/>
      </c>
    </row>
    <row r="66" spans="1:17" ht="13.5" x14ac:dyDescent="0.25">
      <c r="A66" s="19" t="str">
        <f>IF(I66="","",Kasblad!$B$1)</f>
        <v/>
      </c>
      <c r="B66" s="19" t="str">
        <f>IF(I66="","",Kasblad!$B$2)</f>
        <v/>
      </c>
      <c r="C66" s="9" t="str">
        <f>IF(I66="","",Kasblad!$B$5)</f>
        <v/>
      </c>
      <c r="D66" s="9" t="str">
        <f>IF(I66="","",Kasblad!$B$4)</f>
        <v/>
      </c>
      <c r="E66" s="23" t="str">
        <f>IF(I66="","",Kasblad!$D$1)</f>
        <v/>
      </c>
      <c r="F66" s="12" t="str">
        <f>IF(I66="","",Kasblad!$D$2)</f>
        <v/>
      </c>
      <c r="G66" s="16" t="str">
        <f>IF(I66="","",Kasblad!$D$3)</f>
        <v/>
      </c>
      <c r="H66" s="19" t="str">
        <f t="shared" si="1"/>
        <v/>
      </c>
      <c r="I66" s="24" t="str">
        <f>IF(Kasblad!G72="","",TEXT(Kasblad!G72,"0000"))</f>
        <v/>
      </c>
      <c r="J66" s="24" t="str">
        <f>IF(Kasblad!I72="","",TEXT(Kasblad!I72,"00000"))</f>
        <v/>
      </c>
      <c r="K66" s="24" t="str">
        <f>IF(Kasblad!J72="","",TEXT(Kasblad!J72,"0000"))</f>
        <v/>
      </c>
      <c r="L66" s="16" t="str">
        <f>IF(Kasblad!M72="","",Kasblad!M72)</f>
        <v/>
      </c>
      <c r="M66" s="17" t="str">
        <f>IF(Kasblad!D72&gt;0,"credit",IF(Kasblad!E72&gt;0,"debit",""))</f>
        <v/>
      </c>
      <c r="N66" s="26" t="str">
        <f>IF(I66="","",Kasblad!C72)</f>
        <v/>
      </c>
      <c r="P66" s="17" t="str">
        <f>IF(I66="","",Kasblad!O72)</f>
        <v/>
      </c>
      <c r="Q66" s="9" t="str">
        <f>IF(I66="","",Kasblad!B72)</f>
        <v/>
      </c>
    </row>
    <row r="67" spans="1:17" ht="13.5" x14ac:dyDescent="0.25">
      <c r="A67" s="19" t="str">
        <f>IF(I67="","",Kasblad!$B$1)</f>
        <v/>
      </c>
      <c r="B67" s="19" t="str">
        <f>IF(I67="","",Kasblad!$B$2)</f>
        <v/>
      </c>
      <c r="C67" s="9" t="str">
        <f>IF(I67="","",Kasblad!$B$5)</f>
        <v/>
      </c>
      <c r="D67" s="9" t="str">
        <f>IF(I67="","",Kasblad!$B$4)</f>
        <v/>
      </c>
      <c r="E67" s="23" t="str">
        <f>IF(I67="","",Kasblad!$D$1)</f>
        <v/>
      </c>
      <c r="F67" s="12" t="str">
        <f>IF(I67="","",Kasblad!$D$2)</f>
        <v/>
      </c>
      <c r="G67" s="16" t="str">
        <f>IF(I67="","",Kasblad!$D$3)</f>
        <v/>
      </c>
      <c r="H67" s="19" t="str">
        <f t="shared" si="1"/>
        <v/>
      </c>
      <c r="I67" s="24" t="str">
        <f>IF(Kasblad!G73="","",TEXT(Kasblad!G73,"0000"))</f>
        <v/>
      </c>
      <c r="J67" s="24" t="str">
        <f>IF(Kasblad!I73="","",TEXT(Kasblad!I73,"00000"))</f>
        <v/>
      </c>
      <c r="K67" s="24" t="str">
        <f>IF(Kasblad!J73="","",TEXT(Kasblad!J73,"0000"))</f>
        <v/>
      </c>
      <c r="L67" s="16" t="str">
        <f>IF(Kasblad!M73="","",Kasblad!M73)</f>
        <v/>
      </c>
      <c r="M67" s="17" t="str">
        <f>IF(Kasblad!D73&gt;0,"credit",IF(Kasblad!E73&gt;0,"debit",""))</f>
        <v/>
      </c>
      <c r="N67" s="26" t="str">
        <f>IF(I67="","",Kasblad!C73)</f>
        <v/>
      </c>
      <c r="P67" s="17" t="str">
        <f>IF(I67="","",Kasblad!O73)</f>
        <v/>
      </c>
      <c r="Q67" s="9" t="str">
        <f>IF(I67="","",Kasblad!B73)</f>
        <v/>
      </c>
    </row>
    <row r="68" spans="1:17" ht="13.5" x14ac:dyDescent="0.25">
      <c r="A68" s="19" t="str">
        <f>IF(I68="","",Kasblad!$B$1)</f>
        <v/>
      </c>
      <c r="B68" s="19" t="str">
        <f>IF(I68="","",Kasblad!$B$2)</f>
        <v/>
      </c>
      <c r="C68" s="9" t="str">
        <f>IF(I68="","",Kasblad!$B$5)</f>
        <v/>
      </c>
      <c r="D68" s="9" t="str">
        <f>IF(I68="","",Kasblad!$B$4)</f>
        <v/>
      </c>
      <c r="E68" s="23" t="str">
        <f>IF(I68="","",Kasblad!$D$1)</f>
        <v/>
      </c>
      <c r="F68" s="12" t="str">
        <f>IF(I68="","",Kasblad!$D$2)</f>
        <v/>
      </c>
      <c r="G68" s="16" t="str">
        <f>IF(I68="","",Kasblad!$D$3)</f>
        <v/>
      </c>
      <c r="H68" s="19" t="str">
        <f t="shared" si="1"/>
        <v/>
      </c>
      <c r="I68" s="24" t="str">
        <f>IF(Kasblad!G74="","",TEXT(Kasblad!G74,"0000"))</f>
        <v/>
      </c>
      <c r="J68" s="24" t="str">
        <f>IF(Kasblad!I74="","",TEXT(Kasblad!I74,"00000"))</f>
        <v/>
      </c>
      <c r="K68" s="24" t="str">
        <f>IF(Kasblad!J74="","",TEXT(Kasblad!J74,"0000"))</f>
        <v/>
      </c>
      <c r="L68" s="16" t="str">
        <f>IF(Kasblad!M74="","",Kasblad!M74)</f>
        <v/>
      </c>
      <c r="M68" s="17" t="str">
        <f>IF(Kasblad!D74&gt;0,"credit",IF(Kasblad!E74&gt;0,"debit",""))</f>
        <v/>
      </c>
      <c r="N68" s="26" t="str">
        <f>IF(I68="","",Kasblad!C74)</f>
        <v/>
      </c>
      <c r="P68" s="17" t="str">
        <f>IF(I68="","",Kasblad!O74)</f>
        <v/>
      </c>
      <c r="Q68" s="9" t="str">
        <f>IF(I68="","",Kasblad!B74)</f>
        <v/>
      </c>
    </row>
    <row r="69" spans="1:17" ht="13.5" x14ac:dyDescent="0.25">
      <c r="A69" s="19" t="str">
        <f>IF(I69="","",Kasblad!$B$1)</f>
        <v/>
      </c>
      <c r="B69" s="19" t="str">
        <f>IF(I69="","",Kasblad!$B$2)</f>
        <v/>
      </c>
      <c r="C69" s="9" t="str">
        <f>IF(I69="","",Kasblad!$B$5)</f>
        <v/>
      </c>
      <c r="D69" s="9" t="str">
        <f>IF(I69="","",Kasblad!$B$4)</f>
        <v/>
      </c>
      <c r="E69" s="23" t="str">
        <f>IF(I69="","",Kasblad!$D$1)</f>
        <v/>
      </c>
      <c r="F69" s="12" t="str">
        <f>IF(I69="","",Kasblad!$D$2)</f>
        <v/>
      </c>
      <c r="G69" s="16" t="str">
        <f>IF(I69="","",Kasblad!$D$3)</f>
        <v/>
      </c>
      <c r="H69" s="19" t="str">
        <f t="shared" si="1"/>
        <v/>
      </c>
      <c r="I69" s="24" t="str">
        <f>IF(Kasblad!G75="","",TEXT(Kasblad!G75,"0000"))</f>
        <v/>
      </c>
      <c r="J69" s="24" t="str">
        <f>IF(Kasblad!I75="","",TEXT(Kasblad!I75,"00000"))</f>
        <v/>
      </c>
      <c r="K69" s="24" t="str">
        <f>IF(Kasblad!J75="","",TEXT(Kasblad!J75,"0000"))</f>
        <v/>
      </c>
      <c r="L69" s="16" t="str">
        <f>IF(Kasblad!M75="","",Kasblad!M75)</f>
        <v/>
      </c>
      <c r="M69" s="17" t="str">
        <f>IF(Kasblad!D75&gt;0,"credit",IF(Kasblad!E75&gt;0,"debit",""))</f>
        <v/>
      </c>
      <c r="N69" s="26" t="str">
        <f>IF(I69="","",Kasblad!C75)</f>
        <v/>
      </c>
      <c r="P69" s="17" t="str">
        <f>IF(I69="","",Kasblad!O75)</f>
        <v/>
      </c>
      <c r="Q69" s="9" t="str">
        <f>IF(I69="","",Kasblad!B75)</f>
        <v/>
      </c>
    </row>
    <row r="70" spans="1:17" ht="13.5" x14ac:dyDescent="0.25">
      <c r="A70" s="19" t="str">
        <f>IF(I70="","",Kasblad!$B$1)</f>
        <v/>
      </c>
      <c r="B70" s="19" t="str">
        <f>IF(I70="","",Kasblad!$B$2)</f>
        <v/>
      </c>
      <c r="C70" s="9" t="str">
        <f>IF(I70="","",Kasblad!$B$5)</f>
        <v/>
      </c>
      <c r="D70" s="9" t="str">
        <f>IF(I70="","",Kasblad!$B$4)</f>
        <v/>
      </c>
      <c r="E70" s="23" t="str">
        <f>IF(I70="","",Kasblad!$D$1)</f>
        <v/>
      </c>
      <c r="F70" s="12" t="str">
        <f>IF(I70="","",Kasblad!$D$2)</f>
        <v/>
      </c>
      <c r="G70" s="16" t="str">
        <f>IF(I70="","",Kasblad!$D$3)</f>
        <v/>
      </c>
      <c r="H70" s="19" t="str">
        <f t="shared" ref="H70:H133" si="2">IF(I70="","",1)</f>
        <v/>
      </c>
      <c r="I70" s="24" t="str">
        <f>IF(Kasblad!G76="","",TEXT(Kasblad!G76,"0000"))</f>
        <v/>
      </c>
      <c r="J70" s="24" t="str">
        <f>IF(Kasblad!I76="","",TEXT(Kasblad!I76,"00000"))</f>
        <v/>
      </c>
      <c r="K70" s="24" t="str">
        <f>IF(Kasblad!J76="","",TEXT(Kasblad!J76,"0000"))</f>
        <v/>
      </c>
      <c r="L70" s="16" t="str">
        <f>IF(Kasblad!M76="","",Kasblad!M76)</f>
        <v/>
      </c>
      <c r="M70" s="17" t="str">
        <f>IF(Kasblad!D76&gt;0,"credit",IF(Kasblad!E76&gt;0,"debit",""))</f>
        <v/>
      </c>
      <c r="N70" s="26" t="str">
        <f>IF(I70="","",Kasblad!C76)</f>
        <v/>
      </c>
      <c r="P70" s="17" t="str">
        <f>IF(I70="","",Kasblad!O76)</f>
        <v/>
      </c>
      <c r="Q70" s="9" t="str">
        <f>IF(I70="","",Kasblad!B76)</f>
        <v/>
      </c>
    </row>
    <row r="71" spans="1:17" ht="13.5" x14ac:dyDescent="0.25">
      <c r="A71" s="19" t="str">
        <f>IF(I71="","",Kasblad!$B$1)</f>
        <v/>
      </c>
      <c r="B71" s="19" t="str">
        <f>IF(I71="","",Kasblad!$B$2)</f>
        <v/>
      </c>
      <c r="C71" s="9" t="str">
        <f>IF(I71="","",Kasblad!$B$5)</f>
        <v/>
      </c>
      <c r="D71" s="9" t="str">
        <f>IF(I71="","",Kasblad!$B$4)</f>
        <v/>
      </c>
      <c r="E71" s="23" t="str">
        <f>IF(I71="","",Kasblad!$D$1)</f>
        <v/>
      </c>
      <c r="F71" s="12" t="str">
        <f>IF(I71="","",Kasblad!$D$2)</f>
        <v/>
      </c>
      <c r="G71" s="16" t="str">
        <f>IF(I71="","",Kasblad!$D$3)</f>
        <v/>
      </c>
      <c r="H71" s="19" t="str">
        <f t="shared" si="2"/>
        <v/>
      </c>
      <c r="I71" s="24" t="str">
        <f>IF(Kasblad!G77="","",TEXT(Kasblad!G77,"0000"))</f>
        <v/>
      </c>
      <c r="J71" s="24" t="str">
        <f>IF(Kasblad!I77="","",TEXT(Kasblad!I77,"00000"))</f>
        <v/>
      </c>
      <c r="K71" s="24" t="str">
        <f>IF(Kasblad!J77="","",TEXT(Kasblad!J77,"0000"))</f>
        <v/>
      </c>
      <c r="L71" s="16" t="str">
        <f>IF(Kasblad!M77="","",Kasblad!M77)</f>
        <v/>
      </c>
      <c r="M71" s="17" t="str">
        <f>IF(Kasblad!D77&gt;0,"credit",IF(Kasblad!E77&gt;0,"debit",""))</f>
        <v/>
      </c>
      <c r="N71" s="26" t="str">
        <f>IF(I71="","",Kasblad!C77)</f>
        <v/>
      </c>
      <c r="P71" s="17" t="str">
        <f>IF(I71="","",Kasblad!O77)</f>
        <v/>
      </c>
      <c r="Q71" s="9" t="str">
        <f>IF(I71="","",Kasblad!B77)</f>
        <v/>
      </c>
    </row>
    <row r="72" spans="1:17" ht="13.5" x14ac:dyDescent="0.25">
      <c r="A72" s="19" t="str">
        <f>IF(I72="","",Kasblad!$B$1)</f>
        <v/>
      </c>
      <c r="B72" s="19" t="str">
        <f>IF(I72="","",Kasblad!$B$2)</f>
        <v/>
      </c>
      <c r="C72" s="9" t="str">
        <f>IF(I72="","",Kasblad!$B$5)</f>
        <v/>
      </c>
      <c r="D72" s="9" t="str">
        <f>IF(I72="","",Kasblad!$B$4)</f>
        <v/>
      </c>
      <c r="E72" s="23" t="str">
        <f>IF(I72="","",Kasblad!$D$1)</f>
        <v/>
      </c>
      <c r="F72" s="12" t="str">
        <f>IF(I72="","",Kasblad!$D$2)</f>
        <v/>
      </c>
      <c r="G72" s="16" t="str">
        <f>IF(I72="","",Kasblad!$D$3)</f>
        <v/>
      </c>
      <c r="H72" s="19" t="str">
        <f t="shared" si="2"/>
        <v/>
      </c>
      <c r="I72" s="24" t="str">
        <f>IF(Kasblad!G78="","",TEXT(Kasblad!G78,"0000"))</f>
        <v/>
      </c>
      <c r="J72" s="24" t="str">
        <f>IF(Kasblad!I78="","",TEXT(Kasblad!I78,"00000"))</f>
        <v/>
      </c>
      <c r="K72" s="24" t="str">
        <f>IF(Kasblad!J78="","",TEXT(Kasblad!J78,"0000"))</f>
        <v/>
      </c>
      <c r="L72" s="16" t="str">
        <f>IF(Kasblad!M78="","",Kasblad!M78)</f>
        <v/>
      </c>
      <c r="M72" s="17" t="str">
        <f>IF(Kasblad!D78&gt;0,"credit",IF(Kasblad!E78&gt;0,"debit",""))</f>
        <v/>
      </c>
      <c r="N72" s="26" t="str">
        <f>IF(I72="","",Kasblad!C78)</f>
        <v/>
      </c>
      <c r="P72" s="17" t="str">
        <f>IF(I72="","",Kasblad!O78)</f>
        <v/>
      </c>
      <c r="Q72" s="9" t="str">
        <f>IF(I72="","",Kasblad!B78)</f>
        <v/>
      </c>
    </row>
    <row r="73" spans="1:17" ht="13.5" x14ac:dyDescent="0.25">
      <c r="A73" s="19" t="str">
        <f>IF(I73="","",Kasblad!$B$1)</f>
        <v/>
      </c>
      <c r="B73" s="19" t="str">
        <f>IF(I73="","",Kasblad!$B$2)</f>
        <v/>
      </c>
      <c r="C73" s="9" t="str">
        <f>IF(I73="","",Kasblad!$B$5)</f>
        <v/>
      </c>
      <c r="D73" s="9" t="str">
        <f>IF(I73="","",Kasblad!$B$4)</f>
        <v/>
      </c>
      <c r="E73" s="23" t="str">
        <f>IF(I73="","",Kasblad!$D$1)</f>
        <v/>
      </c>
      <c r="F73" s="12" t="str">
        <f>IF(I73="","",Kasblad!$D$2)</f>
        <v/>
      </c>
      <c r="G73" s="16" t="str">
        <f>IF(I73="","",Kasblad!$D$3)</f>
        <v/>
      </c>
      <c r="H73" s="19" t="str">
        <f t="shared" si="2"/>
        <v/>
      </c>
      <c r="I73" s="24" t="str">
        <f>IF(Kasblad!G79="","",TEXT(Kasblad!G79,"0000"))</f>
        <v/>
      </c>
      <c r="J73" s="24" t="str">
        <f>IF(Kasblad!I79="","",TEXT(Kasblad!I79,"00000"))</f>
        <v/>
      </c>
      <c r="K73" s="24" t="str">
        <f>IF(Kasblad!J79="","",TEXT(Kasblad!J79,"0000"))</f>
        <v/>
      </c>
      <c r="L73" s="16" t="str">
        <f>IF(Kasblad!M79="","",Kasblad!M79)</f>
        <v/>
      </c>
      <c r="M73" s="17" t="str">
        <f>IF(Kasblad!D79&gt;0,"credit",IF(Kasblad!E79&gt;0,"debit",""))</f>
        <v/>
      </c>
      <c r="N73" s="26" t="str">
        <f>IF(I73="","",Kasblad!C79)</f>
        <v/>
      </c>
      <c r="P73" s="17" t="str">
        <f>IF(I73="","",Kasblad!O79)</f>
        <v/>
      </c>
      <c r="Q73" s="9" t="str">
        <f>IF(I73="","",Kasblad!B79)</f>
        <v/>
      </c>
    </row>
    <row r="74" spans="1:17" ht="13.5" x14ac:dyDescent="0.25">
      <c r="A74" s="19" t="str">
        <f>IF(I74="","",Kasblad!$B$1)</f>
        <v/>
      </c>
      <c r="B74" s="19" t="str">
        <f>IF(I74="","",Kasblad!$B$2)</f>
        <v/>
      </c>
      <c r="C74" s="9" t="str">
        <f>IF(I74="","",Kasblad!$B$5)</f>
        <v/>
      </c>
      <c r="D74" s="9" t="str">
        <f>IF(I74="","",Kasblad!$B$4)</f>
        <v/>
      </c>
      <c r="E74" s="23" t="str">
        <f>IF(I74="","",Kasblad!$D$1)</f>
        <v/>
      </c>
      <c r="F74" s="12" t="str">
        <f>IF(I74="","",Kasblad!$D$2)</f>
        <v/>
      </c>
      <c r="G74" s="16" t="str">
        <f>IF(I74="","",Kasblad!$D$3)</f>
        <v/>
      </c>
      <c r="H74" s="19" t="str">
        <f t="shared" si="2"/>
        <v/>
      </c>
      <c r="I74" s="24" t="str">
        <f>IF(Kasblad!G80="","",TEXT(Kasblad!G80,"0000"))</f>
        <v/>
      </c>
      <c r="J74" s="24" t="str">
        <f>IF(Kasblad!I80="","",TEXT(Kasblad!I80,"00000"))</f>
        <v/>
      </c>
      <c r="K74" s="24" t="str">
        <f>IF(Kasblad!J80="","",TEXT(Kasblad!J80,"0000"))</f>
        <v/>
      </c>
      <c r="L74" s="16" t="str">
        <f>IF(Kasblad!M80="","",Kasblad!M80)</f>
        <v/>
      </c>
      <c r="M74" s="17" t="str">
        <f>IF(Kasblad!D80&gt;0,"credit",IF(Kasblad!E80&gt;0,"debit",""))</f>
        <v/>
      </c>
      <c r="N74" s="26" t="str">
        <f>IF(I74="","",Kasblad!C80)</f>
        <v/>
      </c>
      <c r="P74" s="17" t="str">
        <f>IF(I74="","",Kasblad!O80)</f>
        <v/>
      </c>
      <c r="Q74" s="9" t="str">
        <f>IF(I74="","",Kasblad!B80)</f>
        <v/>
      </c>
    </row>
    <row r="75" spans="1:17" ht="13.5" x14ac:dyDescent="0.25">
      <c r="A75" s="19" t="str">
        <f>IF(I75="","",Kasblad!$B$1)</f>
        <v/>
      </c>
      <c r="B75" s="19" t="str">
        <f>IF(I75="","",Kasblad!$B$2)</f>
        <v/>
      </c>
      <c r="C75" s="9" t="str">
        <f>IF(I75="","",Kasblad!$B$5)</f>
        <v/>
      </c>
      <c r="D75" s="9" t="str">
        <f>IF(I75="","",Kasblad!$B$4)</f>
        <v/>
      </c>
      <c r="E75" s="23" t="str">
        <f>IF(I75="","",Kasblad!$D$1)</f>
        <v/>
      </c>
      <c r="F75" s="12" t="str">
        <f>IF(I75="","",Kasblad!$D$2)</f>
        <v/>
      </c>
      <c r="G75" s="16" t="str">
        <f>IF(I75="","",Kasblad!$D$3)</f>
        <v/>
      </c>
      <c r="H75" s="19" t="str">
        <f t="shared" si="2"/>
        <v/>
      </c>
      <c r="I75" s="24" t="str">
        <f>IF(Kasblad!G81="","",TEXT(Kasblad!G81,"0000"))</f>
        <v/>
      </c>
      <c r="J75" s="24" t="str">
        <f>IF(Kasblad!I81="","",TEXT(Kasblad!I81,"00000"))</f>
        <v/>
      </c>
      <c r="K75" s="24" t="str">
        <f>IF(Kasblad!J81="","",TEXT(Kasblad!J81,"0000"))</f>
        <v/>
      </c>
      <c r="L75" s="16" t="str">
        <f>IF(Kasblad!M81="","",Kasblad!M81)</f>
        <v/>
      </c>
      <c r="M75" s="17" t="str">
        <f>IF(Kasblad!D81&gt;0,"credit",IF(Kasblad!E81&gt;0,"debit",""))</f>
        <v/>
      </c>
      <c r="N75" s="26" t="str">
        <f>IF(I75="","",Kasblad!C81)</f>
        <v/>
      </c>
      <c r="P75" s="17" t="str">
        <f>IF(I75="","",Kasblad!O81)</f>
        <v/>
      </c>
      <c r="Q75" s="9" t="str">
        <f>IF(I75="","",Kasblad!B81)</f>
        <v/>
      </c>
    </row>
    <row r="76" spans="1:17" ht="13.5" x14ac:dyDescent="0.25">
      <c r="A76" s="19" t="str">
        <f>IF(I76="","",Kasblad!$B$1)</f>
        <v/>
      </c>
      <c r="B76" s="19" t="str">
        <f>IF(I76="","",Kasblad!$B$2)</f>
        <v/>
      </c>
      <c r="C76" s="9" t="str">
        <f>IF(I76="","",Kasblad!$B$5)</f>
        <v/>
      </c>
      <c r="D76" s="9" t="str">
        <f>IF(I76="","",Kasblad!$B$4)</f>
        <v/>
      </c>
      <c r="E76" s="23" t="str">
        <f>IF(I76="","",Kasblad!$D$1)</f>
        <v/>
      </c>
      <c r="F76" s="12" t="str">
        <f>IF(I76="","",Kasblad!$D$2)</f>
        <v/>
      </c>
      <c r="G76" s="16" t="str">
        <f>IF(I76="","",Kasblad!$D$3)</f>
        <v/>
      </c>
      <c r="H76" s="19" t="str">
        <f t="shared" si="2"/>
        <v/>
      </c>
      <c r="I76" s="24" t="str">
        <f>IF(Kasblad!G82="","",TEXT(Kasblad!G82,"0000"))</f>
        <v/>
      </c>
      <c r="J76" s="24" t="str">
        <f>IF(Kasblad!I82="","",TEXT(Kasblad!I82,"00000"))</f>
        <v/>
      </c>
      <c r="K76" s="24" t="str">
        <f>IF(Kasblad!J82="","",TEXT(Kasblad!J82,"0000"))</f>
        <v/>
      </c>
      <c r="L76" s="16" t="str">
        <f>IF(Kasblad!M82="","",Kasblad!M82)</f>
        <v/>
      </c>
      <c r="M76" s="17" t="str">
        <f>IF(Kasblad!D82&gt;0,"credit",IF(Kasblad!E82&gt;0,"debit",""))</f>
        <v/>
      </c>
      <c r="N76" s="26" t="str">
        <f>IF(I76="","",Kasblad!C82)</f>
        <v/>
      </c>
      <c r="P76" s="17" t="str">
        <f>IF(I76="","",Kasblad!O82)</f>
        <v/>
      </c>
      <c r="Q76" s="9" t="str">
        <f>IF(I76="","",Kasblad!B82)</f>
        <v/>
      </c>
    </row>
    <row r="77" spans="1:17" ht="13.5" x14ac:dyDescent="0.25">
      <c r="A77" s="19" t="str">
        <f>IF(I77="","",Kasblad!$B$1)</f>
        <v/>
      </c>
      <c r="B77" s="19" t="str">
        <f>IF(I77="","",Kasblad!$B$2)</f>
        <v/>
      </c>
      <c r="C77" s="9" t="str">
        <f>IF(I77="","",Kasblad!$B$5)</f>
        <v/>
      </c>
      <c r="D77" s="9" t="str">
        <f>IF(I77="","",Kasblad!$B$4)</f>
        <v/>
      </c>
      <c r="E77" s="23" t="str">
        <f>IF(I77="","",Kasblad!$D$1)</f>
        <v/>
      </c>
      <c r="F77" s="12" t="str">
        <f>IF(I77="","",Kasblad!$D$2)</f>
        <v/>
      </c>
      <c r="G77" s="16" t="str">
        <f>IF(I77="","",Kasblad!$D$3)</f>
        <v/>
      </c>
      <c r="H77" s="19" t="str">
        <f t="shared" si="2"/>
        <v/>
      </c>
      <c r="I77" s="24" t="str">
        <f>IF(Kasblad!G83="","",TEXT(Kasblad!G83,"0000"))</f>
        <v/>
      </c>
      <c r="J77" s="24" t="str">
        <f>IF(Kasblad!I83="","",TEXT(Kasblad!I83,"00000"))</f>
        <v/>
      </c>
      <c r="K77" s="24" t="str">
        <f>IF(Kasblad!J83="","",TEXT(Kasblad!J83,"0000"))</f>
        <v/>
      </c>
      <c r="L77" s="16" t="str">
        <f>IF(Kasblad!M83="","",Kasblad!M83)</f>
        <v/>
      </c>
      <c r="M77" s="17" t="str">
        <f>IF(Kasblad!D83&gt;0,"credit",IF(Kasblad!E83&gt;0,"debit",""))</f>
        <v/>
      </c>
      <c r="N77" s="26" t="str">
        <f>IF(I77="","",Kasblad!C83)</f>
        <v/>
      </c>
      <c r="P77" s="17" t="str">
        <f>IF(I77="","",Kasblad!O83)</f>
        <v/>
      </c>
      <c r="Q77" s="9" t="str">
        <f>IF(I77="","",Kasblad!B83)</f>
        <v/>
      </c>
    </row>
    <row r="78" spans="1:17" ht="13.5" x14ac:dyDescent="0.25">
      <c r="A78" s="19" t="str">
        <f>IF(I78="","",Kasblad!$B$1)</f>
        <v/>
      </c>
      <c r="B78" s="19" t="str">
        <f>IF(I78="","",Kasblad!$B$2)</f>
        <v/>
      </c>
      <c r="C78" s="9" t="str">
        <f>IF(I78="","",Kasblad!$B$5)</f>
        <v/>
      </c>
      <c r="D78" s="9" t="str">
        <f>IF(I78="","",Kasblad!$B$4)</f>
        <v/>
      </c>
      <c r="E78" s="23" t="str">
        <f>IF(I78="","",Kasblad!$D$1)</f>
        <v/>
      </c>
      <c r="F78" s="12" t="str">
        <f>IF(I78="","",Kasblad!$D$2)</f>
        <v/>
      </c>
      <c r="G78" s="16" t="str">
        <f>IF(I78="","",Kasblad!$D$3)</f>
        <v/>
      </c>
      <c r="H78" s="19" t="str">
        <f t="shared" si="2"/>
        <v/>
      </c>
      <c r="I78" s="24" t="str">
        <f>IF(Kasblad!G84="","",TEXT(Kasblad!G84,"0000"))</f>
        <v/>
      </c>
      <c r="J78" s="24" t="str">
        <f>IF(Kasblad!I84="","",TEXT(Kasblad!I84,"00000"))</f>
        <v/>
      </c>
      <c r="K78" s="24" t="str">
        <f>IF(Kasblad!J84="","",TEXT(Kasblad!J84,"0000"))</f>
        <v/>
      </c>
      <c r="L78" s="16" t="str">
        <f>IF(Kasblad!M84="","",Kasblad!M84)</f>
        <v/>
      </c>
      <c r="M78" s="17" t="str">
        <f>IF(Kasblad!D84&gt;0,"credit",IF(Kasblad!E84&gt;0,"debit",""))</f>
        <v/>
      </c>
      <c r="N78" s="26" t="str">
        <f>IF(I78="","",Kasblad!C84)</f>
        <v/>
      </c>
      <c r="P78" s="17" t="str">
        <f>IF(I78="","",Kasblad!O84)</f>
        <v/>
      </c>
      <c r="Q78" s="9" t="str">
        <f>IF(I78="","",Kasblad!B84)</f>
        <v/>
      </c>
    </row>
    <row r="79" spans="1:17" ht="13.5" x14ac:dyDescent="0.25">
      <c r="A79" s="19" t="str">
        <f>IF(I79="","",Kasblad!$B$1)</f>
        <v/>
      </c>
      <c r="B79" s="19" t="str">
        <f>IF(I79="","",Kasblad!$B$2)</f>
        <v/>
      </c>
      <c r="C79" s="9" t="str">
        <f>IF(I79="","",Kasblad!$B$5)</f>
        <v/>
      </c>
      <c r="D79" s="9" t="str">
        <f>IF(I79="","",Kasblad!$B$4)</f>
        <v/>
      </c>
      <c r="E79" s="23" t="str">
        <f>IF(I79="","",Kasblad!$D$1)</f>
        <v/>
      </c>
      <c r="F79" s="12" t="str">
        <f>IF(I79="","",Kasblad!$D$2)</f>
        <v/>
      </c>
      <c r="G79" s="16" t="str">
        <f>IF(I79="","",Kasblad!$D$3)</f>
        <v/>
      </c>
      <c r="H79" s="19" t="str">
        <f t="shared" si="2"/>
        <v/>
      </c>
      <c r="I79" s="24" t="str">
        <f>IF(Kasblad!G85="","",TEXT(Kasblad!G85,"0000"))</f>
        <v/>
      </c>
      <c r="J79" s="24" t="str">
        <f>IF(Kasblad!I85="","",TEXT(Kasblad!I85,"00000"))</f>
        <v/>
      </c>
      <c r="K79" s="24" t="str">
        <f>IF(Kasblad!J85="","",TEXT(Kasblad!J85,"0000"))</f>
        <v/>
      </c>
      <c r="L79" s="16" t="str">
        <f>IF(Kasblad!M85="","",Kasblad!M85)</f>
        <v/>
      </c>
      <c r="M79" s="17" t="str">
        <f>IF(Kasblad!D85&gt;0,"credit",IF(Kasblad!E85&gt;0,"debit",""))</f>
        <v/>
      </c>
      <c r="N79" s="26" t="str">
        <f>IF(I79="","",Kasblad!C85)</f>
        <v/>
      </c>
      <c r="P79" s="17" t="str">
        <f>IF(I79="","",Kasblad!O85)</f>
        <v/>
      </c>
      <c r="Q79" s="9" t="str">
        <f>IF(I79="","",Kasblad!B85)</f>
        <v/>
      </c>
    </row>
    <row r="80" spans="1:17" ht="13.5" x14ac:dyDescent="0.25">
      <c r="A80" s="19" t="str">
        <f>IF(I80="","",Kasblad!$B$1)</f>
        <v/>
      </c>
      <c r="B80" s="19" t="str">
        <f>IF(I80="","",Kasblad!$B$2)</f>
        <v/>
      </c>
      <c r="C80" s="9" t="str">
        <f>IF(I80="","",Kasblad!$B$5)</f>
        <v/>
      </c>
      <c r="D80" s="9" t="str">
        <f>IF(I80="","",Kasblad!$B$4)</f>
        <v/>
      </c>
      <c r="E80" s="23" t="str">
        <f>IF(I80="","",Kasblad!$D$1)</f>
        <v/>
      </c>
      <c r="F80" s="12" t="str">
        <f>IF(I80="","",Kasblad!$D$2)</f>
        <v/>
      </c>
      <c r="G80" s="16" t="str">
        <f>IF(I80="","",Kasblad!$D$3)</f>
        <v/>
      </c>
      <c r="H80" s="19" t="str">
        <f t="shared" si="2"/>
        <v/>
      </c>
      <c r="I80" s="24" t="str">
        <f>IF(Kasblad!G86="","",TEXT(Kasblad!G86,"0000"))</f>
        <v/>
      </c>
      <c r="J80" s="24" t="str">
        <f>IF(Kasblad!I86="","",TEXT(Kasblad!I86,"00000"))</f>
        <v/>
      </c>
      <c r="K80" s="24" t="str">
        <f>IF(Kasblad!J86="","",TEXT(Kasblad!J86,"0000"))</f>
        <v/>
      </c>
      <c r="L80" s="16" t="str">
        <f>IF(Kasblad!M86="","",Kasblad!M86)</f>
        <v/>
      </c>
      <c r="M80" s="17" t="str">
        <f>IF(Kasblad!D86&gt;0,"credit",IF(Kasblad!E86&gt;0,"debit",""))</f>
        <v/>
      </c>
      <c r="N80" s="26" t="str">
        <f>IF(I80="","",Kasblad!C86)</f>
        <v/>
      </c>
      <c r="P80" s="17" t="str">
        <f>IF(I80="","",Kasblad!O86)</f>
        <v/>
      </c>
      <c r="Q80" s="9" t="str">
        <f>IF(I80="","",Kasblad!B86)</f>
        <v/>
      </c>
    </row>
    <row r="81" spans="1:17" ht="13.5" x14ac:dyDescent="0.25">
      <c r="A81" s="19" t="str">
        <f>IF(I81="","",Kasblad!$B$1)</f>
        <v/>
      </c>
      <c r="B81" s="19" t="str">
        <f>IF(I81="","",Kasblad!$B$2)</f>
        <v/>
      </c>
      <c r="C81" s="9" t="str">
        <f>IF(I81="","",Kasblad!$B$5)</f>
        <v/>
      </c>
      <c r="D81" s="9" t="str">
        <f>IF(I81="","",Kasblad!$B$4)</f>
        <v/>
      </c>
      <c r="E81" s="23" t="str">
        <f>IF(I81="","",Kasblad!$D$1)</f>
        <v/>
      </c>
      <c r="F81" s="12" t="str">
        <f>IF(I81="","",Kasblad!$D$2)</f>
        <v/>
      </c>
      <c r="G81" s="16" t="str">
        <f>IF(I81="","",Kasblad!$D$3)</f>
        <v/>
      </c>
      <c r="H81" s="19" t="str">
        <f t="shared" si="2"/>
        <v/>
      </c>
      <c r="I81" s="24" t="str">
        <f>IF(Kasblad!G87="","",TEXT(Kasblad!G87,"0000"))</f>
        <v/>
      </c>
      <c r="J81" s="24" t="str">
        <f>IF(Kasblad!I87="","",TEXT(Kasblad!I87,"00000"))</f>
        <v/>
      </c>
      <c r="K81" s="24" t="str">
        <f>IF(Kasblad!J87="","",TEXT(Kasblad!J87,"0000"))</f>
        <v/>
      </c>
      <c r="L81" s="16" t="str">
        <f>IF(Kasblad!M87="","",Kasblad!M87)</f>
        <v/>
      </c>
      <c r="M81" s="17" t="str">
        <f>IF(Kasblad!D87&gt;0,"credit",IF(Kasblad!E87&gt;0,"debit",""))</f>
        <v/>
      </c>
      <c r="N81" s="26" t="str">
        <f>IF(I81="","",Kasblad!C87)</f>
        <v/>
      </c>
      <c r="P81" s="17" t="str">
        <f>IF(I81="","",Kasblad!O87)</f>
        <v/>
      </c>
      <c r="Q81" s="9" t="str">
        <f>IF(I81="","",Kasblad!B87)</f>
        <v/>
      </c>
    </row>
    <row r="82" spans="1:17" ht="13.5" x14ac:dyDescent="0.25">
      <c r="A82" s="19" t="str">
        <f>IF(I82="","",Kasblad!$B$1)</f>
        <v/>
      </c>
      <c r="B82" s="19" t="str">
        <f>IF(I82="","",Kasblad!$B$2)</f>
        <v/>
      </c>
      <c r="C82" s="9" t="str">
        <f>IF(I82="","",Kasblad!$B$5)</f>
        <v/>
      </c>
      <c r="D82" s="9" t="str">
        <f>IF(I82="","",Kasblad!$B$4)</f>
        <v/>
      </c>
      <c r="E82" s="23" t="str">
        <f>IF(I82="","",Kasblad!$D$1)</f>
        <v/>
      </c>
      <c r="F82" s="12" t="str">
        <f>IF(I82="","",Kasblad!$D$2)</f>
        <v/>
      </c>
      <c r="G82" s="16" t="str">
        <f>IF(I82="","",Kasblad!$D$3)</f>
        <v/>
      </c>
      <c r="H82" s="19" t="str">
        <f t="shared" si="2"/>
        <v/>
      </c>
      <c r="I82" s="24" t="str">
        <f>IF(Kasblad!G88="","",TEXT(Kasblad!G88,"0000"))</f>
        <v/>
      </c>
      <c r="J82" s="24" t="str">
        <f>IF(Kasblad!I88="","",TEXT(Kasblad!I88,"00000"))</f>
        <v/>
      </c>
      <c r="K82" s="24" t="str">
        <f>IF(Kasblad!J88="","",TEXT(Kasblad!J88,"0000"))</f>
        <v/>
      </c>
      <c r="L82" s="16" t="str">
        <f>IF(Kasblad!M88="","",Kasblad!M88)</f>
        <v/>
      </c>
      <c r="M82" s="17" t="str">
        <f>IF(Kasblad!D88&gt;0,"credit",IF(Kasblad!E88&gt;0,"debit",""))</f>
        <v/>
      </c>
      <c r="N82" s="26" t="str">
        <f>IF(I82="","",Kasblad!C88)</f>
        <v/>
      </c>
      <c r="P82" s="17" t="str">
        <f>IF(I82="","",Kasblad!O88)</f>
        <v/>
      </c>
      <c r="Q82" s="9" t="str">
        <f>IF(I82="","",Kasblad!B88)</f>
        <v/>
      </c>
    </row>
    <row r="83" spans="1:17" ht="13.5" x14ac:dyDescent="0.25">
      <c r="A83" s="19" t="str">
        <f>IF(I83="","",Kasblad!$B$1)</f>
        <v/>
      </c>
      <c r="B83" s="19" t="str">
        <f>IF(I83="","",Kasblad!$B$2)</f>
        <v/>
      </c>
      <c r="C83" s="9" t="str">
        <f>IF(I83="","",Kasblad!$B$5)</f>
        <v/>
      </c>
      <c r="D83" s="9" t="str">
        <f>IF(I83="","",Kasblad!$B$4)</f>
        <v/>
      </c>
      <c r="E83" s="23" t="str">
        <f>IF(I83="","",Kasblad!$D$1)</f>
        <v/>
      </c>
      <c r="F83" s="12" t="str">
        <f>IF(I83="","",Kasblad!$D$2)</f>
        <v/>
      </c>
      <c r="G83" s="16" t="str">
        <f>IF(I83="","",Kasblad!$D$3)</f>
        <v/>
      </c>
      <c r="H83" s="19" t="str">
        <f t="shared" si="2"/>
        <v/>
      </c>
      <c r="I83" s="24" t="str">
        <f>IF(Kasblad!G89="","",TEXT(Kasblad!G89,"0000"))</f>
        <v/>
      </c>
      <c r="J83" s="24" t="str">
        <f>IF(Kasblad!I89="","",TEXT(Kasblad!I89,"00000"))</f>
        <v/>
      </c>
      <c r="K83" s="24" t="str">
        <f>IF(Kasblad!J89="","",TEXT(Kasblad!J89,"0000"))</f>
        <v/>
      </c>
      <c r="L83" s="16" t="str">
        <f>IF(Kasblad!M89="","",Kasblad!M89)</f>
        <v/>
      </c>
      <c r="M83" s="17" t="str">
        <f>IF(Kasblad!D89&gt;0,"credit",IF(Kasblad!E89&gt;0,"debit",""))</f>
        <v/>
      </c>
      <c r="N83" s="26" t="str">
        <f>IF(I83="","",Kasblad!C89)</f>
        <v/>
      </c>
      <c r="P83" s="17" t="str">
        <f>IF(I83="","",Kasblad!O89)</f>
        <v/>
      </c>
      <c r="Q83" s="9" t="str">
        <f>IF(I83="","",Kasblad!B89)</f>
        <v/>
      </c>
    </row>
    <row r="84" spans="1:17" ht="13.5" x14ac:dyDescent="0.25">
      <c r="A84" s="19" t="str">
        <f>IF(I84="","",Kasblad!$B$1)</f>
        <v/>
      </c>
      <c r="B84" s="19" t="str">
        <f>IF(I84="","",Kasblad!$B$2)</f>
        <v/>
      </c>
      <c r="C84" s="9" t="str">
        <f>IF(I84="","",Kasblad!$B$5)</f>
        <v/>
      </c>
      <c r="D84" s="9" t="str">
        <f>IF(I84="","",Kasblad!$B$4)</f>
        <v/>
      </c>
      <c r="E84" s="23" t="str">
        <f>IF(I84="","",Kasblad!$D$1)</f>
        <v/>
      </c>
      <c r="F84" s="12" t="str">
        <f>IF(I84="","",Kasblad!$D$2)</f>
        <v/>
      </c>
      <c r="G84" s="16" t="str">
        <f>IF(I84="","",Kasblad!$D$3)</f>
        <v/>
      </c>
      <c r="H84" s="19" t="str">
        <f t="shared" si="2"/>
        <v/>
      </c>
      <c r="I84" s="24" t="str">
        <f>IF(Kasblad!G90="","",TEXT(Kasblad!G90,"0000"))</f>
        <v/>
      </c>
      <c r="J84" s="24" t="str">
        <f>IF(Kasblad!I90="","",TEXT(Kasblad!I90,"00000"))</f>
        <v/>
      </c>
      <c r="K84" s="24" t="str">
        <f>IF(Kasblad!J90="","",TEXT(Kasblad!J90,"0000"))</f>
        <v/>
      </c>
      <c r="L84" s="16" t="str">
        <f>IF(Kasblad!M90="","",Kasblad!M90)</f>
        <v/>
      </c>
      <c r="M84" s="17" t="str">
        <f>IF(Kasblad!D90&gt;0,"credit",IF(Kasblad!E90&gt;0,"debit",""))</f>
        <v/>
      </c>
      <c r="N84" s="26" t="str">
        <f>IF(I84="","",Kasblad!C90)</f>
        <v/>
      </c>
      <c r="P84" s="17" t="str">
        <f>IF(I84="","",Kasblad!O90)</f>
        <v/>
      </c>
      <c r="Q84" s="9" t="str">
        <f>IF(I84="","",Kasblad!B90)</f>
        <v/>
      </c>
    </row>
    <row r="85" spans="1:17" ht="13.5" x14ac:dyDescent="0.25">
      <c r="A85" s="19" t="str">
        <f>IF(I85="","",Kasblad!$B$1)</f>
        <v/>
      </c>
      <c r="B85" s="19" t="str">
        <f>IF(I85="","",Kasblad!$B$2)</f>
        <v/>
      </c>
      <c r="C85" s="9" t="str">
        <f>IF(I85="","",Kasblad!$B$5)</f>
        <v/>
      </c>
      <c r="D85" s="9" t="str">
        <f>IF(I85="","",Kasblad!$B$4)</f>
        <v/>
      </c>
      <c r="E85" s="23" t="str">
        <f>IF(I85="","",Kasblad!$D$1)</f>
        <v/>
      </c>
      <c r="F85" s="12" t="str">
        <f>IF(I85="","",Kasblad!$D$2)</f>
        <v/>
      </c>
      <c r="G85" s="16" t="str">
        <f>IF(I85="","",Kasblad!$D$3)</f>
        <v/>
      </c>
      <c r="H85" s="19" t="str">
        <f t="shared" si="2"/>
        <v/>
      </c>
      <c r="I85" s="24" t="str">
        <f>IF(Kasblad!G91="","",TEXT(Kasblad!G91,"0000"))</f>
        <v/>
      </c>
      <c r="J85" s="24" t="str">
        <f>IF(Kasblad!I91="","",TEXT(Kasblad!I91,"00000"))</f>
        <v/>
      </c>
      <c r="K85" s="24" t="str">
        <f>IF(Kasblad!J91="","",TEXT(Kasblad!J91,"0000"))</f>
        <v/>
      </c>
      <c r="L85" s="16" t="str">
        <f>IF(Kasblad!M91="","",Kasblad!M91)</f>
        <v/>
      </c>
      <c r="M85" s="17" t="str">
        <f>IF(Kasblad!D91&gt;0,"credit",IF(Kasblad!E91&gt;0,"debit",""))</f>
        <v/>
      </c>
      <c r="N85" s="26" t="str">
        <f>IF(I85="","",Kasblad!C91)</f>
        <v/>
      </c>
      <c r="P85" s="17" t="str">
        <f>IF(I85="","",Kasblad!O91)</f>
        <v/>
      </c>
      <c r="Q85" s="9" t="str">
        <f>IF(I85="","",Kasblad!B91)</f>
        <v/>
      </c>
    </row>
    <row r="86" spans="1:17" ht="13.5" x14ac:dyDescent="0.25">
      <c r="A86" s="19" t="str">
        <f>IF(I86="","",Kasblad!$B$1)</f>
        <v/>
      </c>
      <c r="B86" s="19" t="str">
        <f>IF(I86="","",Kasblad!$B$2)</f>
        <v/>
      </c>
      <c r="C86" s="9" t="str">
        <f>IF(I86="","",Kasblad!$B$5)</f>
        <v/>
      </c>
      <c r="D86" s="9" t="str">
        <f>IF(I86="","",Kasblad!$B$4)</f>
        <v/>
      </c>
      <c r="E86" s="23" t="str">
        <f>IF(I86="","",Kasblad!$D$1)</f>
        <v/>
      </c>
      <c r="F86" s="12" t="str">
        <f>IF(I86="","",Kasblad!$D$2)</f>
        <v/>
      </c>
      <c r="G86" s="16" t="str">
        <f>IF(I86="","",Kasblad!$D$3)</f>
        <v/>
      </c>
      <c r="H86" s="19" t="str">
        <f t="shared" si="2"/>
        <v/>
      </c>
      <c r="I86" s="24" t="str">
        <f>IF(Kasblad!G92="","",TEXT(Kasblad!G92,"0000"))</f>
        <v/>
      </c>
      <c r="J86" s="24" t="str">
        <f>IF(Kasblad!I92="","",TEXT(Kasblad!I92,"00000"))</f>
        <v/>
      </c>
      <c r="K86" s="24" t="str">
        <f>IF(Kasblad!J92="","",TEXT(Kasblad!J92,"0000"))</f>
        <v/>
      </c>
      <c r="L86" s="16" t="str">
        <f>IF(Kasblad!M92="","",Kasblad!M92)</f>
        <v/>
      </c>
      <c r="M86" s="17" t="str">
        <f>IF(Kasblad!D92&gt;0,"credit",IF(Kasblad!E92&gt;0,"debit",""))</f>
        <v/>
      </c>
      <c r="N86" s="26" t="str">
        <f>IF(I86="","",Kasblad!C92)</f>
        <v/>
      </c>
      <c r="P86" s="17" t="str">
        <f>IF(I86="","",Kasblad!O92)</f>
        <v/>
      </c>
      <c r="Q86" s="9" t="str">
        <f>IF(I86="","",Kasblad!B92)</f>
        <v/>
      </c>
    </row>
    <row r="87" spans="1:17" ht="13.5" x14ac:dyDescent="0.25">
      <c r="A87" s="19" t="str">
        <f>IF(I87="","",Kasblad!$B$1)</f>
        <v/>
      </c>
      <c r="B87" s="19" t="str">
        <f>IF(I87="","",Kasblad!$B$2)</f>
        <v/>
      </c>
      <c r="C87" s="9" t="str">
        <f>IF(I87="","",Kasblad!$B$5)</f>
        <v/>
      </c>
      <c r="D87" s="9" t="str">
        <f>IF(I87="","",Kasblad!$B$4)</f>
        <v/>
      </c>
      <c r="E87" s="23" t="str">
        <f>IF(I87="","",Kasblad!$D$1)</f>
        <v/>
      </c>
      <c r="F87" s="12" t="str">
        <f>IF(I87="","",Kasblad!$D$2)</f>
        <v/>
      </c>
      <c r="G87" s="16" t="str">
        <f>IF(I87="","",Kasblad!$D$3)</f>
        <v/>
      </c>
      <c r="H87" s="19" t="str">
        <f t="shared" si="2"/>
        <v/>
      </c>
      <c r="I87" s="24" t="str">
        <f>IF(Kasblad!G93="","",TEXT(Kasblad!G93,"0000"))</f>
        <v/>
      </c>
      <c r="J87" s="24" t="str">
        <f>IF(Kasblad!I93="","",TEXT(Kasblad!I93,"00000"))</f>
        <v/>
      </c>
      <c r="K87" s="24" t="str">
        <f>IF(Kasblad!J93="","",TEXT(Kasblad!J93,"0000"))</f>
        <v/>
      </c>
      <c r="L87" s="16" t="str">
        <f>IF(Kasblad!M93="","",Kasblad!M93)</f>
        <v/>
      </c>
      <c r="M87" s="17" t="str">
        <f>IF(Kasblad!D93&gt;0,"credit",IF(Kasblad!E93&gt;0,"debit",""))</f>
        <v/>
      </c>
      <c r="N87" s="26" t="str">
        <f>IF(I87="","",Kasblad!C93)</f>
        <v/>
      </c>
      <c r="P87" s="17" t="str">
        <f>IF(I87="","",Kasblad!O93)</f>
        <v/>
      </c>
      <c r="Q87" s="9" t="str">
        <f>IF(I87="","",Kasblad!B93)</f>
        <v/>
      </c>
    </row>
    <row r="88" spans="1:17" ht="13.5" x14ac:dyDescent="0.25">
      <c r="A88" s="19" t="str">
        <f>IF(I88="","",Kasblad!$B$1)</f>
        <v/>
      </c>
      <c r="B88" s="19" t="str">
        <f>IF(I88="","",Kasblad!$B$2)</f>
        <v/>
      </c>
      <c r="C88" s="9" t="str">
        <f>IF(I88="","",Kasblad!$B$5)</f>
        <v/>
      </c>
      <c r="D88" s="9" t="str">
        <f>IF(I88="","",Kasblad!$B$4)</f>
        <v/>
      </c>
      <c r="E88" s="23" t="str">
        <f>IF(I88="","",Kasblad!$D$1)</f>
        <v/>
      </c>
      <c r="F88" s="12" t="str">
        <f>IF(I88="","",Kasblad!$D$2)</f>
        <v/>
      </c>
      <c r="G88" s="16" t="str">
        <f>IF(I88="","",Kasblad!$D$3)</f>
        <v/>
      </c>
      <c r="H88" s="19" t="str">
        <f t="shared" si="2"/>
        <v/>
      </c>
      <c r="I88" s="24" t="str">
        <f>IF(Kasblad!G94="","",TEXT(Kasblad!G94,"0000"))</f>
        <v/>
      </c>
      <c r="J88" s="24" t="str">
        <f>IF(Kasblad!I94="","",TEXT(Kasblad!I94,"00000"))</f>
        <v/>
      </c>
      <c r="K88" s="24" t="str">
        <f>IF(Kasblad!J94="","",TEXT(Kasblad!J94,"0000"))</f>
        <v/>
      </c>
      <c r="L88" s="16" t="str">
        <f>IF(Kasblad!M94="","",Kasblad!M94)</f>
        <v/>
      </c>
      <c r="M88" s="17" t="str">
        <f>IF(Kasblad!D94&gt;0,"credit",IF(Kasblad!E94&gt;0,"debit",""))</f>
        <v/>
      </c>
      <c r="N88" s="26" t="str">
        <f>IF(I88="","",Kasblad!C94)</f>
        <v/>
      </c>
      <c r="P88" s="17" t="str">
        <f>IF(I88="","",Kasblad!O94)</f>
        <v/>
      </c>
      <c r="Q88" s="9" t="str">
        <f>IF(I88="","",Kasblad!B94)</f>
        <v/>
      </c>
    </row>
    <row r="89" spans="1:17" ht="13.5" x14ac:dyDescent="0.25">
      <c r="A89" s="19" t="str">
        <f>IF(I89="","",Kasblad!$B$1)</f>
        <v/>
      </c>
      <c r="B89" s="19" t="str">
        <f>IF(I89="","",Kasblad!$B$2)</f>
        <v/>
      </c>
      <c r="C89" s="9" t="str">
        <f>IF(I89="","",Kasblad!$B$5)</f>
        <v/>
      </c>
      <c r="D89" s="9" t="str">
        <f>IF(I89="","",Kasblad!$B$4)</f>
        <v/>
      </c>
      <c r="E89" s="23" t="str">
        <f>IF(I89="","",Kasblad!$D$1)</f>
        <v/>
      </c>
      <c r="F89" s="12" t="str">
        <f>IF(I89="","",Kasblad!$D$2)</f>
        <v/>
      </c>
      <c r="G89" s="16" t="str">
        <f>IF(I89="","",Kasblad!$D$3)</f>
        <v/>
      </c>
      <c r="H89" s="19" t="str">
        <f t="shared" si="2"/>
        <v/>
      </c>
      <c r="I89" s="24" t="str">
        <f>IF(Kasblad!G95="","",TEXT(Kasblad!G95,"0000"))</f>
        <v/>
      </c>
      <c r="J89" s="24" t="str">
        <f>IF(Kasblad!I95="","",TEXT(Kasblad!I95,"00000"))</f>
        <v/>
      </c>
      <c r="K89" s="24" t="str">
        <f>IF(Kasblad!J95="","",TEXT(Kasblad!J95,"0000"))</f>
        <v/>
      </c>
      <c r="L89" s="16" t="str">
        <f>IF(Kasblad!M95="","",Kasblad!M95)</f>
        <v/>
      </c>
      <c r="M89" s="17" t="str">
        <f>IF(Kasblad!D95&gt;0,"credit",IF(Kasblad!E95&gt;0,"debit",""))</f>
        <v/>
      </c>
      <c r="N89" s="26" t="str">
        <f>IF(I89="","",Kasblad!C95)</f>
        <v/>
      </c>
      <c r="P89" s="17" t="str">
        <f>IF(I89="","",Kasblad!O95)</f>
        <v/>
      </c>
      <c r="Q89" s="9" t="str">
        <f>IF(I89="","",Kasblad!B95)</f>
        <v/>
      </c>
    </row>
    <row r="90" spans="1:17" ht="13.5" x14ac:dyDescent="0.25">
      <c r="A90" s="19" t="str">
        <f>IF(I90="","",Kasblad!$B$1)</f>
        <v/>
      </c>
      <c r="B90" s="19" t="str">
        <f>IF(I90="","",Kasblad!$B$2)</f>
        <v/>
      </c>
      <c r="C90" s="9" t="str">
        <f>IF(I90="","",Kasblad!$B$5)</f>
        <v/>
      </c>
      <c r="D90" s="9" t="str">
        <f>IF(I90="","",Kasblad!$B$4)</f>
        <v/>
      </c>
      <c r="E90" s="23" t="str">
        <f>IF(I90="","",Kasblad!$D$1)</f>
        <v/>
      </c>
      <c r="F90" s="12" t="str">
        <f>IF(I90="","",Kasblad!$D$2)</f>
        <v/>
      </c>
      <c r="G90" s="16" t="str">
        <f>IF(I90="","",Kasblad!$D$3)</f>
        <v/>
      </c>
      <c r="H90" s="19" t="str">
        <f t="shared" si="2"/>
        <v/>
      </c>
      <c r="I90" s="24" t="str">
        <f>IF(Kasblad!G96="","",TEXT(Kasblad!G96,"0000"))</f>
        <v/>
      </c>
      <c r="J90" s="24" t="str">
        <f>IF(Kasblad!I96="","",TEXT(Kasblad!I96,"00000"))</f>
        <v/>
      </c>
      <c r="K90" s="24" t="str">
        <f>IF(Kasblad!J96="","",TEXT(Kasblad!J96,"0000"))</f>
        <v/>
      </c>
      <c r="L90" s="16" t="str">
        <f>IF(Kasblad!M96="","",Kasblad!M96)</f>
        <v/>
      </c>
      <c r="M90" s="17" t="str">
        <f>IF(Kasblad!D96&gt;0,"credit",IF(Kasblad!E96&gt;0,"debit",""))</f>
        <v/>
      </c>
      <c r="N90" s="26" t="str">
        <f>IF(I90="","",Kasblad!C96)</f>
        <v/>
      </c>
      <c r="P90" s="17" t="str">
        <f>IF(I90="","",Kasblad!O96)</f>
        <v/>
      </c>
      <c r="Q90" s="9" t="str">
        <f>IF(I90="","",Kasblad!B96)</f>
        <v/>
      </c>
    </row>
    <row r="91" spans="1:17" ht="13.5" x14ac:dyDescent="0.25">
      <c r="A91" s="19" t="str">
        <f>IF(I91="","",Kasblad!$B$1)</f>
        <v/>
      </c>
      <c r="B91" s="19" t="str">
        <f>IF(I91="","",Kasblad!$B$2)</f>
        <v/>
      </c>
      <c r="C91" s="9" t="str">
        <f>IF(I91="","",Kasblad!$B$5)</f>
        <v/>
      </c>
      <c r="D91" s="9" t="str">
        <f>IF(I91="","",Kasblad!$B$4)</f>
        <v/>
      </c>
      <c r="E91" s="23" t="str">
        <f>IF(I91="","",Kasblad!$D$1)</f>
        <v/>
      </c>
      <c r="F91" s="12" t="str">
        <f>IF(I91="","",Kasblad!$D$2)</f>
        <v/>
      </c>
      <c r="G91" s="16" t="str">
        <f>IF(I91="","",Kasblad!$D$3)</f>
        <v/>
      </c>
      <c r="H91" s="19" t="str">
        <f t="shared" si="2"/>
        <v/>
      </c>
      <c r="I91" s="24" t="str">
        <f>IF(Kasblad!G97="","",TEXT(Kasblad!G97,"0000"))</f>
        <v/>
      </c>
      <c r="J91" s="24" t="str">
        <f>IF(Kasblad!I97="","",TEXT(Kasblad!I97,"00000"))</f>
        <v/>
      </c>
      <c r="K91" s="24" t="str">
        <f>IF(Kasblad!J97="","",TEXT(Kasblad!J97,"0000"))</f>
        <v/>
      </c>
      <c r="L91" s="16" t="str">
        <f>IF(Kasblad!M97="","",Kasblad!M97)</f>
        <v/>
      </c>
      <c r="M91" s="17" t="str">
        <f>IF(Kasblad!D97&gt;0,"credit",IF(Kasblad!E97&gt;0,"debit",""))</f>
        <v/>
      </c>
      <c r="N91" s="26" t="str">
        <f>IF(I91="","",Kasblad!C97)</f>
        <v/>
      </c>
      <c r="P91" s="17" t="str">
        <f>IF(I91="","",Kasblad!O97)</f>
        <v/>
      </c>
      <c r="Q91" s="9" t="str">
        <f>IF(I91="","",Kasblad!B97)</f>
        <v/>
      </c>
    </row>
    <row r="92" spans="1:17" ht="13.5" x14ac:dyDescent="0.25">
      <c r="A92" s="19" t="str">
        <f>IF(I92="","",Kasblad!$B$1)</f>
        <v/>
      </c>
      <c r="B92" s="19" t="str">
        <f>IF(I92="","",Kasblad!$B$2)</f>
        <v/>
      </c>
      <c r="C92" s="9" t="str">
        <f>IF(I92="","",Kasblad!$B$5)</f>
        <v/>
      </c>
      <c r="D92" s="9" t="str">
        <f>IF(I92="","",Kasblad!$B$4)</f>
        <v/>
      </c>
      <c r="E92" s="23" t="str">
        <f>IF(I92="","",Kasblad!$D$1)</f>
        <v/>
      </c>
      <c r="F92" s="12" t="str">
        <f>IF(I92="","",Kasblad!$D$2)</f>
        <v/>
      </c>
      <c r="G92" s="16" t="str">
        <f>IF(I92="","",Kasblad!$D$3)</f>
        <v/>
      </c>
      <c r="H92" s="19" t="str">
        <f t="shared" si="2"/>
        <v/>
      </c>
      <c r="I92" s="24" t="str">
        <f>IF(Kasblad!G98="","",TEXT(Kasblad!G98,"0000"))</f>
        <v/>
      </c>
      <c r="J92" s="24" t="str">
        <f>IF(Kasblad!I98="","",TEXT(Kasblad!I98,"00000"))</f>
        <v/>
      </c>
      <c r="K92" s="24" t="str">
        <f>IF(Kasblad!J98="","",TEXT(Kasblad!J98,"0000"))</f>
        <v/>
      </c>
      <c r="L92" s="16" t="str">
        <f>IF(Kasblad!M98="","",Kasblad!M98)</f>
        <v/>
      </c>
      <c r="M92" s="17" t="str">
        <f>IF(Kasblad!D98&gt;0,"credit",IF(Kasblad!E98&gt;0,"debit",""))</f>
        <v/>
      </c>
      <c r="N92" s="26" t="str">
        <f>IF(I92="","",Kasblad!C98)</f>
        <v/>
      </c>
      <c r="P92" s="17" t="str">
        <f>IF(I92="","",Kasblad!O98)</f>
        <v/>
      </c>
      <c r="Q92" s="9" t="str">
        <f>IF(I92="","",Kasblad!B98)</f>
        <v/>
      </c>
    </row>
    <row r="93" spans="1:17" ht="13.5" x14ac:dyDescent="0.25">
      <c r="A93" s="19" t="str">
        <f>IF(I93="","",Kasblad!$B$1)</f>
        <v/>
      </c>
      <c r="B93" s="19" t="str">
        <f>IF(I93="","",Kasblad!$B$2)</f>
        <v/>
      </c>
      <c r="C93" s="9" t="str">
        <f>IF(I93="","",Kasblad!$B$5)</f>
        <v/>
      </c>
      <c r="D93" s="9" t="str">
        <f>IF(I93="","",Kasblad!$B$4)</f>
        <v/>
      </c>
      <c r="E93" s="23" t="str">
        <f>IF(I93="","",Kasblad!$D$1)</f>
        <v/>
      </c>
      <c r="F93" s="12" t="str">
        <f>IF(I93="","",Kasblad!$D$2)</f>
        <v/>
      </c>
      <c r="G93" s="16" t="str">
        <f>IF(I93="","",Kasblad!$D$3)</f>
        <v/>
      </c>
      <c r="H93" s="19" t="str">
        <f t="shared" si="2"/>
        <v/>
      </c>
      <c r="I93" s="24" t="str">
        <f>IF(Kasblad!G99="","",TEXT(Kasblad!G99,"0000"))</f>
        <v/>
      </c>
      <c r="J93" s="24" t="str">
        <f>IF(Kasblad!I99="","",TEXT(Kasblad!I99,"00000"))</f>
        <v/>
      </c>
      <c r="K93" s="24" t="str">
        <f>IF(Kasblad!J99="","",TEXT(Kasblad!J99,"0000"))</f>
        <v/>
      </c>
      <c r="L93" s="16" t="str">
        <f>IF(Kasblad!M99="","",Kasblad!M99)</f>
        <v/>
      </c>
      <c r="M93" s="17" t="str">
        <f>IF(Kasblad!D99&gt;0,"credit",IF(Kasblad!E99&gt;0,"debit",""))</f>
        <v/>
      </c>
      <c r="N93" s="26" t="str">
        <f>IF(I93="","",Kasblad!C99)</f>
        <v/>
      </c>
      <c r="P93" s="17" t="str">
        <f>IF(I93="","",Kasblad!O99)</f>
        <v/>
      </c>
      <c r="Q93" s="9" t="str">
        <f>IF(I93="","",Kasblad!B99)</f>
        <v/>
      </c>
    </row>
    <row r="94" spans="1:17" ht="13.5" x14ac:dyDescent="0.25">
      <c r="A94" s="19" t="str">
        <f>IF(I94="","",Kasblad!$B$1)</f>
        <v/>
      </c>
      <c r="B94" s="19" t="str">
        <f>IF(I94="","",Kasblad!$B$2)</f>
        <v/>
      </c>
      <c r="C94" s="9" t="str">
        <f>IF(I94="","",Kasblad!$B$5)</f>
        <v/>
      </c>
      <c r="D94" s="9" t="str">
        <f>IF(I94="","",Kasblad!$B$4)</f>
        <v/>
      </c>
      <c r="E94" s="23" t="str">
        <f>IF(I94="","",Kasblad!$D$1)</f>
        <v/>
      </c>
      <c r="F94" s="12" t="str">
        <f>IF(I94="","",Kasblad!$D$2)</f>
        <v/>
      </c>
      <c r="G94" s="16" t="str">
        <f>IF(I94="","",Kasblad!$D$3)</f>
        <v/>
      </c>
      <c r="H94" s="19" t="str">
        <f t="shared" si="2"/>
        <v/>
      </c>
      <c r="I94" s="24" t="str">
        <f>IF(Kasblad!G100="","",TEXT(Kasblad!G100,"0000"))</f>
        <v/>
      </c>
      <c r="J94" s="24" t="str">
        <f>IF(Kasblad!I100="","",TEXT(Kasblad!I100,"00000"))</f>
        <v/>
      </c>
      <c r="K94" s="24" t="str">
        <f>IF(Kasblad!J100="","",TEXT(Kasblad!J100,"0000"))</f>
        <v/>
      </c>
      <c r="L94" s="16" t="str">
        <f>IF(Kasblad!M100="","",Kasblad!M100)</f>
        <v/>
      </c>
      <c r="M94" s="17" t="str">
        <f>IF(Kasblad!D100&gt;0,"credit",IF(Kasblad!E100&gt;0,"debit",""))</f>
        <v/>
      </c>
      <c r="N94" s="26" t="str">
        <f>IF(I94="","",Kasblad!C100)</f>
        <v/>
      </c>
      <c r="P94" s="17" t="str">
        <f>IF(I94="","",Kasblad!O100)</f>
        <v/>
      </c>
      <c r="Q94" s="9" t="str">
        <f>IF(I94="","",Kasblad!B100)</f>
        <v/>
      </c>
    </row>
    <row r="95" spans="1:17" ht="13.5" x14ac:dyDescent="0.25">
      <c r="A95" s="19" t="str">
        <f>IF(I95="","",Kasblad!$B$1)</f>
        <v/>
      </c>
      <c r="B95" s="19" t="str">
        <f>IF(I95="","",Kasblad!$B$2)</f>
        <v/>
      </c>
      <c r="C95" s="9" t="str">
        <f>IF(I95="","",Kasblad!$B$5)</f>
        <v/>
      </c>
      <c r="D95" s="9" t="str">
        <f>IF(I95="","",Kasblad!$B$4)</f>
        <v/>
      </c>
      <c r="E95" s="23" t="str">
        <f>IF(I95="","",Kasblad!$D$1)</f>
        <v/>
      </c>
      <c r="F95" s="12" t="str">
        <f>IF(I95="","",Kasblad!$D$2)</f>
        <v/>
      </c>
      <c r="G95" s="16" t="str">
        <f>IF(I95="","",Kasblad!$D$3)</f>
        <v/>
      </c>
      <c r="H95" s="19" t="str">
        <f t="shared" si="2"/>
        <v/>
      </c>
      <c r="I95" s="24" t="str">
        <f>IF(Kasblad!G101="","",TEXT(Kasblad!G101,"0000"))</f>
        <v/>
      </c>
      <c r="J95" s="24" t="str">
        <f>IF(Kasblad!I101="","",TEXT(Kasblad!I101,"00000"))</f>
        <v/>
      </c>
      <c r="K95" s="24" t="str">
        <f>IF(Kasblad!J101="","",TEXT(Kasblad!J101,"0000"))</f>
        <v/>
      </c>
      <c r="L95" s="16" t="str">
        <f>IF(Kasblad!M101="","",Kasblad!M101)</f>
        <v/>
      </c>
      <c r="M95" s="17" t="str">
        <f>IF(Kasblad!D101&gt;0,"credit",IF(Kasblad!E101&gt;0,"debit",""))</f>
        <v/>
      </c>
      <c r="N95" s="26" t="str">
        <f>IF(I95="","",Kasblad!C101)</f>
        <v/>
      </c>
      <c r="P95" s="17" t="str">
        <f>IF(I95="","",Kasblad!O101)</f>
        <v/>
      </c>
      <c r="Q95" s="9" t="str">
        <f>IF(I95="","",Kasblad!B101)</f>
        <v/>
      </c>
    </row>
    <row r="96" spans="1:17" ht="13.5" x14ac:dyDescent="0.25">
      <c r="A96" s="19" t="str">
        <f>IF(I96="","",Kasblad!$B$1)</f>
        <v/>
      </c>
      <c r="B96" s="19" t="str">
        <f>IF(I96="","",Kasblad!$B$2)</f>
        <v/>
      </c>
      <c r="C96" s="9" t="str">
        <f>IF(I96="","",Kasblad!$B$5)</f>
        <v/>
      </c>
      <c r="D96" s="9" t="str">
        <f>IF(I96="","",Kasblad!$B$4)</f>
        <v/>
      </c>
      <c r="E96" s="23" t="str">
        <f>IF(I96="","",Kasblad!$D$1)</f>
        <v/>
      </c>
      <c r="F96" s="12" t="str">
        <f>IF(I96="","",Kasblad!$D$2)</f>
        <v/>
      </c>
      <c r="G96" s="16" t="str">
        <f>IF(I96="","",Kasblad!$D$3)</f>
        <v/>
      </c>
      <c r="H96" s="19" t="str">
        <f t="shared" si="2"/>
        <v/>
      </c>
      <c r="I96" s="24" t="str">
        <f>IF(Kasblad!G102="","",TEXT(Kasblad!G102,"0000"))</f>
        <v/>
      </c>
      <c r="J96" s="24" t="str">
        <f>IF(Kasblad!I102="","",TEXT(Kasblad!I102,"00000"))</f>
        <v/>
      </c>
      <c r="K96" s="24" t="str">
        <f>IF(Kasblad!J102="","",TEXT(Kasblad!J102,"0000"))</f>
        <v/>
      </c>
      <c r="L96" s="16" t="str">
        <f>IF(Kasblad!M102="","",Kasblad!M102)</f>
        <v/>
      </c>
      <c r="M96" s="17" t="str">
        <f>IF(Kasblad!D102&gt;0,"credit",IF(Kasblad!E102&gt;0,"debit",""))</f>
        <v/>
      </c>
      <c r="N96" s="26" t="str">
        <f>IF(I96="","",Kasblad!C102)</f>
        <v/>
      </c>
      <c r="P96" s="17" t="str">
        <f>IF(I96="","",Kasblad!O102)</f>
        <v/>
      </c>
      <c r="Q96" s="9" t="str">
        <f>IF(I96="","",Kasblad!B102)</f>
        <v/>
      </c>
    </row>
    <row r="97" spans="1:17" ht="13.5" x14ac:dyDescent="0.25">
      <c r="A97" s="19" t="str">
        <f>IF(I97="","",Kasblad!$B$1)</f>
        <v/>
      </c>
      <c r="B97" s="19" t="str">
        <f>IF(I97="","",Kasblad!$B$2)</f>
        <v/>
      </c>
      <c r="C97" s="9" t="str">
        <f>IF(I97="","",Kasblad!$B$5)</f>
        <v/>
      </c>
      <c r="D97" s="9" t="str">
        <f>IF(I97="","",Kasblad!$B$4)</f>
        <v/>
      </c>
      <c r="E97" s="23" t="str">
        <f>IF(I97="","",Kasblad!$D$1)</f>
        <v/>
      </c>
      <c r="F97" s="12" t="str">
        <f>IF(I97="","",Kasblad!$D$2)</f>
        <v/>
      </c>
      <c r="G97" s="16" t="str">
        <f>IF(I97="","",Kasblad!$D$3)</f>
        <v/>
      </c>
      <c r="H97" s="19" t="str">
        <f t="shared" si="2"/>
        <v/>
      </c>
      <c r="I97" s="24" t="str">
        <f>IF(Kasblad!G103="","",TEXT(Kasblad!G103,"0000"))</f>
        <v/>
      </c>
      <c r="J97" s="24" t="str">
        <f>IF(Kasblad!I103="","",TEXT(Kasblad!I103,"00000"))</f>
        <v/>
      </c>
      <c r="K97" s="24" t="str">
        <f>IF(Kasblad!J103="","",TEXT(Kasblad!J103,"0000"))</f>
        <v/>
      </c>
      <c r="L97" s="16" t="str">
        <f>IF(Kasblad!M103="","",Kasblad!M103)</f>
        <v/>
      </c>
      <c r="M97" s="17" t="str">
        <f>IF(Kasblad!D103&gt;0,"credit",IF(Kasblad!E103&gt;0,"debit",""))</f>
        <v/>
      </c>
      <c r="N97" s="26" t="str">
        <f>IF(I97="","",Kasblad!C103)</f>
        <v/>
      </c>
      <c r="P97" s="17" t="str">
        <f>IF(I97="","",Kasblad!O103)</f>
        <v/>
      </c>
      <c r="Q97" s="9" t="str">
        <f>IF(I97="","",Kasblad!B103)</f>
        <v/>
      </c>
    </row>
    <row r="98" spans="1:17" ht="13.5" x14ac:dyDescent="0.25">
      <c r="A98" s="19" t="str">
        <f>IF(I98="","",Kasblad!$B$1)</f>
        <v/>
      </c>
      <c r="B98" s="19" t="str">
        <f>IF(I98="","",Kasblad!$B$2)</f>
        <v/>
      </c>
      <c r="C98" s="9" t="str">
        <f>IF(I98="","",Kasblad!$B$5)</f>
        <v/>
      </c>
      <c r="D98" s="9" t="str">
        <f>IF(I98="","",Kasblad!$B$4)</f>
        <v/>
      </c>
      <c r="E98" s="23" t="str">
        <f>IF(I98="","",Kasblad!$D$1)</f>
        <v/>
      </c>
      <c r="F98" s="12" t="str">
        <f>IF(I98="","",Kasblad!$D$2)</f>
        <v/>
      </c>
      <c r="G98" s="16" t="str">
        <f>IF(I98="","",Kasblad!$D$3)</f>
        <v/>
      </c>
      <c r="H98" s="19" t="str">
        <f t="shared" si="2"/>
        <v/>
      </c>
      <c r="I98" s="24" t="str">
        <f>IF(Kasblad!G104="","",TEXT(Kasblad!G104,"0000"))</f>
        <v/>
      </c>
      <c r="J98" s="24" t="str">
        <f>IF(Kasblad!I104="","",TEXT(Kasblad!I104,"00000"))</f>
        <v/>
      </c>
      <c r="K98" s="24" t="str">
        <f>IF(Kasblad!J104="","",TEXT(Kasblad!J104,"0000"))</f>
        <v/>
      </c>
      <c r="L98" s="16" t="str">
        <f>IF(Kasblad!M104="","",Kasblad!M104)</f>
        <v/>
      </c>
      <c r="M98" s="17" t="str">
        <f>IF(Kasblad!D104&gt;0,"credit",IF(Kasblad!E104&gt;0,"debit",""))</f>
        <v/>
      </c>
      <c r="N98" s="26" t="str">
        <f>IF(I98="","",Kasblad!C104)</f>
        <v/>
      </c>
      <c r="P98" s="17" t="str">
        <f>IF(I98="","",Kasblad!O104)</f>
        <v/>
      </c>
      <c r="Q98" s="9" t="str">
        <f>IF(I98="","",Kasblad!B104)</f>
        <v/>
      </c>
    </row>
    <row r="99" spans="1:17" ht="13.5" x14ac:dyDescent="0.25">
      <c r="A99" s="19" t="str">
        <f>IF(I99="","",Kasblad!$B$1)</f>
        <v/>
      </c>
      <c r="B99" s="19" t="str">
        <f>IF(I99="","",Kasblad!$B$2)</f>
        <v/>
      </c>
      <c r="C99" s="9" t="str">
        <f>IF(I99="","",Kasblad!$B$5)</f>
        <v/>
      </c>
      <c r="D99" s="9" t="str">
        <f>IF(I99="","",Kasblad!$B$4)</f>
        <v/>
      </c>
      <c r="E99" s="23" t="str">
        <f>IF(I99="","",Kasblad!$D$1)</f>
        <v/>
      </c>
      <c r="F99" s="12" t="str">
        <f>IF(I99="","",Kasblad!$D$2)</f>
        <v/>
      </c>
      <c r="G99" s="16" t="str">
        <f>IF(I99="","",Kasblad!$D$3)</f>
        <v/>
      </c>
      <c r="H99" s="19" t="str">
        <f t="shared" si="2"/>
        <v/>
      </c>
      <c r="I99" s="24" t="str">
        <f>IF(Kasblad!G105="","",TEXT(Kasblad!G105,"0000"))</f>
        <v/>
      </c>
      <c r="J99" s="24" t="str">
        <f>IF(Kasblad!I105="","",TEXT(Kasblad!I105,"00000"))</f>
        <v/>
      </c>
      <c r="K99" s="24" t="str">
        <f>IF(Kasblad!J105="","",TEXT(Kasblad!J105,"0000"))</f>
        <v/>
      </c>
      <c r="L99" s="16" t="str">
        <f>IF(Kasblad!M105="","",Kasblad!M105)</f>
        <v/>
      </c>
      <c r="M99" s="17" t="str">
        <f>IF(Kasblad!D105&gt;0,"credit",IF(Kasblad!E105&gt;0,"debit",""))</f>
        <v/>
      </c>
      <c r="N99" s="26" t="str">
        <f>IF(I99="","",Kasblad!C105)</f>
        <v/>
      </c>
      <c r="P99" s="17" t="str">
        <f>IF(I99="","",Kasblad!O105)</f>
        <v/>
      </c>
      <c r="Q99" s="9" t="str">
        <f>IF(I99="","",Kasblad!B105)</f>
        <v/>
      </c>
    </row>
    <row r="100" spans="1:17" ht="13.5" x14ac:dyDescent="0.25">
      <c r="A100" s="19" t="str">
        <f>IF(I100="","",Kasblad!$B$1)</f>
        <v/>
      </c>
      <c r="B100" s="19" t="str">
        <f>IF(I100="","",Kasblad!$B$2)</f>
        <v/>
      </c>
      <c r="C100" s="9" t="str">
        <f>IF(I100="","",Kasblad!$B$5)</f>
        <v/>
      </c>
      <c r="D100" s="9" t="str">
        <f>IF(I100="","",Kasblad!$B$4)</f>
        <v/>
      </c>
      <c r="E100" s="23" t="str">
        <f>IF(I100="","",Kasblad!$D$1)</f>
        <v/>
      </c>
      <c r="F100" s="12" t="str">
        <f>IF(I100="","",Kasblad!$D$2)</f>
        <v/>
      </c>
      <c r="G100" s="16" t="str">
        <f>IF(I100="","",Kasblad!$D$3)</f>
        <v/>
      </c>
      <c r="H100" s="19" t="str">
        <f t="shared" si="2"/>
        <v/>
      </c>
      <c r="I100" s="24" t="str">
        <f>IF(Kasblad!G106="","",TEXT(Kasblad!G106,"0000"))</f>
        <v/>
      </c>
      <c r="J100" s="24" t="str">
        <f>IF(Kasblad!I106="","",TEXT(Kasblad!I106,"00000"))</f>
        <v/>
      </c>
      <c r="K100" s="24" t="str">
        <f>IF(Kasblad!J106="","",TEXT(Kasblad!J106,"0000"))</f>
        <v/>
      </c>
      <c r="L100" s="16" t="str">
        <f>IF(Kasblad!M106="","",Kasblad!M106)</f>
        <v/>
      </c>
      <c r="M100" s="17" t="str">
        <f>IF(Kasblad!D106&gt;0,"credit",IF(Kasblad!E106&gt;0,"debit",""))</f>
        <v/>
      </c>
      <c r="N100" s="26" t="str">
        <f>IF(I100="","",Kasblad!C106)</f>
        <v/>
      </c>
      <c r="P100" s="17" t="str">
        <f>IF(I100="","",Kasblad!O106)</f>
        <v/>
      </c>
      <c r="Q100" s="9" t="str">
        <f>IF(I100="","",Kasblad!B106)</f>
        <v/>
      </c>
    </row>
    <row r="101" spans="1:17" ht="13.5" x14ac:dyDescent="0.25">
      <c r="A101" s="19" t="str">
        <f>IF(I101="","",Kasblad!$B$1)</f>
        <v/>
      </c>
      <c r="B101" s="19" t="str">
        <f>IF(I101="","",Kasblad!$B$2)</f>
        <v/>
      </c>
      <c r="C101" s="9" t="str">
        <f>IF(I101="","",Kasblad!$B$5)</f>
        <v/>
      </c>
      <c r="D101" s="9" t="str">
        <f>IF(I101="","",Kasblad!$B$4)</f>
        <v/>
      </c>
      <c r="E101" s="23" t="str">
        <f>IF(I101="","",Kasblad!$D$1)</f>
        <v/>
      </c>
      <c r="F101" s="12" t="str">
        <f>IF(I101="","",Kasblad!$D$2)</f>
        <v/>
      </c>
      <c r="G101" s="16" t="str">
        <f>IF(I101="","",Kasblad!$D$3)</f>
        <v/>
      </c>
      <c r="H101" s="19" t="str">
        <f t="shared" si="2"/>
        <v/>
      </c>
      <c r="I101" s="24" t="str">
        <f>IF(Kasblad!G107="","",TEXT(Kasblad!G107,"0000"))</f>
        <v/>
      </c>
      <c r="J101" s="24" t="str">
        <f>IF(Kasblad!I107="","",TEXT(Kasblad!I107,"00000"))</f>
        <v/>
      </c>
      <c r="K101" s="24" t="str">
        <f>IF(Kasblad!J107="","",TEXT(Kasblad!J107,"0000"))</f>
        <v/>
      </c>
      <c r="L101" s="16" t="str">
        <f>IF(Kasblad!M107="","",Kasblad!M107)</f>
        <v/>
      </c>
      <c r="M101" s="17" t="str">
        <f>IF(Kasblad!D107&gt;0,"credit",IF(Kasblad!E107&gt;0,"debit",""))</f>
        <v/>
      </c>
      <c r="N101" s="26" t="str">
        <f>IF(I101="","",Kasblad!C107)</f>
        <v/>
      </c>
      <c r="P101" s="17" t="str">
        <f>IF(I101="","",Kasblad!O107)</f>
        <v/>
      </c>
      <c r="Q101" s="9" t="str">
        <f>IF(I101="","",Kasblad!B107)</f>
        <v/>
      </c>
    </row>
    <row r="102" spans="1:17" ht="13.5" x14ac:dyDescent="0.25">
      <c r="A102" s="19" t="str">
        <f>IF(I102="","",Kasblad!$B$1)</f>
        <v/>
      </c>
      <c r="B102" s="19" t="str">
        <f>IF(I102="","",Kasblad!$B$2)</f>
        <v/>
      </c>
      <c r="C102" s="9" t="str">
        <f>IF(I102="","",Kasblad!$B$5)</f>
        <v/>
      </c>
      <c r="D102" s="9" t="str">
        <f>IF(I102="","",Kasblad!$B$4)</f>
        <v/>
      </c>
      <c r="E102" s="23" t="str">
        <f>IF(I102="","",Kasblad!$D$1)</f>
        <v/>
      </c>
      <c r="F102" s="12" t="str">
        <f>IF(I102="","",Kasblad!$D$2)</f>
        <v/>
      </c>
      <c r="G102" s="16" t="str">
        <f>IF(I102="","",Kasblad!$D$3)</f>
        <v/>
      </c>
      <c r="H102" s="19" t="str">
        <f t="shared" si="2"/>
        <v/>
      </c>
      <c r="I102" s="24" t="str">
        <f>IF(Kasblad!G108="","",TEXT(Kasblad!G108,"0000"))</f>
        <v/>
      </c>
      <c r="J102" s="24" t="str">
        <f>IF(Kasblad!I108="","",TEXT(Kasblad!I108,"00000"))</f>
        <v/>
      </c>
      <c r="K102" s="24" t="str">
        <f>IF(Kasblad!J108="","",TEXT(Kasblad!J108,"0000"))</f>
        <v/>
      </c>
      <c r="L102" s="16" t="str">
        <f>IF(Kasblad!M108="","",Kasblad!M108)</f>
        <v/>
      </c>
      <c r="M102" s="17" t="str">
        <f>IF(Kasblad!D108&gt;0,"credit",IF(Kasblad!E108&gt;0,"debit",""))</f>
        <v/>
      </c>
      <c r="N102" s="26" t="str">
        <f>IF(I102="","",Kasblad!C108)</f>
        <v/>
      </c>
      <c r="P102" s="17" t="str">
        <f>IF(I102="","",Kasblad!O108)</f>
        <v/>
      </c>
      <c r="Q102" s="9" t="str">
        <f>IF(I102="","",Kasblad!B108)</f>
        <v/>
      </c>
    </row>
    <row r="103" spans="1:17" ht="13.5" x14ac:dyDescent="0.25">
      <c r="A103" s="19" t="str">
        <f>IF(I103="","",Kasblad!$B$1)</f>
        <v/>
      </c>
      <c r="B103" s="19" t="str">
        <f>IF(I103="","",Kasblad!$B$2)</f>
        <v/>
      </c>
      <c r="C103" s="9" t="str">
        <f>IF(I103="","",Kasblad!$B$5)</f>
        <v/>
      </c>
      <c r="D103" s="9" t="str">
        <f>IF(I103="","",Kasblad!$B$4)</f>
        <v/>
      </c>
      <c r="E103" s="23" t="str">
        <f>IF(I103="","",Kasblad!$D$1)</f>
        <v/>
      </c>
      <c r="F103" s="12" t="str">
        <f>IF(I103="","",Kasblad!$D$2)</f>
        <v/>
      </c>
      <c r="G103" s="16" t="str">
        <f>IF(I103="","",Kasblad!$D$3)</f>
        <v/>
      </c>
      <c r="H103" s="19" t="str">
        <f t="shared" si="2"/>
        <v/>
      </c>
      <c r="I103" s="24" t="str">
        <f>IF(Kasblad!G109="","",TEXT(Kasblad!G109,"0000"))</f>
        <v/>
      </c>
      <c r="J103" s="24" t="str">
        <f>IF(Kasblad!I109="","",TEXT(Kasblad!I109,"00000"))</f>
        <v/>
      </c>
      <c r="K103" s="24" t="str">
        <f>IF(Kasblad!J109="","",TEXT(Kasblad!J109,"0000"))</f>
        <v/>
      </c>
      <c r="L103" s="16" t="str">
        <f>IF(Kasblad!M109="","",Kasblad!M109)</f>
        <v/>
      </c>
      <c r="M103" s="17" t="str">
        <f>IF(Kasblad!D109&gt;0,"credit",IF(Kasblad!E109&gt;0,"debit",""))</f>
        <v/>
      </c>
      <c r="N103" s="26" t="str">
        <f>IF(I103="","",Kasblad!C109)</f>
        <v/>
      </c>
      <c r="P103" s="17" t="str">
        <f>IF(I103="","",Kasblad!O109)</f>
        <v/>
      </c>
      <c r="Q103" s="9" t="str">
        <f>IF(I103="","",Kasblad!B109)</f>
        <v/>
      </c>
    </row>
    <row r="104" spans="1:17" ht="13.5" x14ac:dyDescent="0.25">
      <c r="A104" s="19" t="str">
        <f>IF(I104="","",Kasblad!$B$1)</f>
        <v/>
      </c>
      <c r="B104" s="19" t="str">
        <f>IF(I104="","",Kasblad!$B$2)</f>
        <v/>
      </c>
      <c r="C104" s="9" t="str">
        <f>IF(I104="","",Kasblad!$B$5)</f>
        <v/>
      </c>
      <c r="D104" s="9" t="str">
        <f>IF(I104="","",Kasblad!$B$4)</f>
        <v/>
      </c>
      <c r="E104" s="23" t="str">
        <f>IF(I104="","",Kasblad!$D$1)</f>
        <v/>
      </c>
      <c r="F104" s="12" t="str">
        <f>IF(I104="","",Kasblad!$D$2)</f>
        <v/>
      </c>
      <c r="G104" s="16" t="str">
        <f>IF(I104="","",Kasblad!$D$3)</f>
        <v/>
      </c>
      <c r="H104" s="19" t="str">
        <f t="shared" si="2"/>
        <v/>
      </c>
      <c r="I104" s="24" t="str">
        <f>IF(Kasblad!G110="","",TEXT(Kasblad!G110,"0000"))</f>
        <v/>
      </c>
      <c r="J104" s="24" t="str">
        <f>IF(Kasblad!I110="","",TEXT(Kasblad!I110,"00000"))</f>
        <v/>
      </c>
      <c r="K104" s="24" t="str">
        <f>IF(Kasblad!J110="","",TEXT(Kasblad!J110,"0000"))</f>
        <v/>
      </c>
      <c r="L104" s="16" t="str">
        <f>IF(Kasblad!M110="","",Kasblad!M110)</f>
        <v/>
      </c>
      <c r="M104" s="17" t="str">
        <f>IF(Kasblad!D110&gt;0,"credit",IF(Kasblad!E110&gt;0,"debit",""))</f>
        <v/>
      </c>
      <c r="N104" s="26" t="str">
        <f>IF(I104="","",Kasblad!C110)</f>
        <v/>
      </c>
      <c r="P104" s="17" t="str">
        <f>IF(I104="","",Kasblad!O110)</f>
        <v/>
      </c>
      <c r="Q104" s="9" t="str">
        <f>IF(I104="","",Kasblad!B110)</f>
        <v/>
      </c>
    </row>
    <row r="105" spans="1:17" ht="13.5" x14ac:dyDescent="0.25">
      <c r="A105" s="19" t="str">
        <f>IF(I105="","",Kasblad!$B$1)</f>
        <v/>
      </c>
      <c r="B105" s="19" t="str">
        <f>IF(I105="","",Kasblad!$B$2)</f>
        <v/>
      </c>
      <c r="C105" s="9" t="str">
        <f>IF(I105="","",Kasblad!$B$5)</f>
        <v/>
      </c>
      <c r="D105" s="9" t="str">
        <f>IF(I105="","",Kasblad!$B$4)</f>
        <v/>
      </c>
      <c r="E105" s="23" t="str">
        <f>IF(I105="","",Kasblad!$D$1)</f>
        <v/>
      </c>
      <c r="F105" s="12" t="str">
        <f>IF(I105="","",Kasblad!$D$2)</f>
        <v/>
      </c>
      <c r="G105" s="16" t="str">
        <f>IF(I105="","",Kasblad!$D$3)</f>
        <v/>
      </c>
      <c r="H105" s="19" t="str">
        <f t="shared" si="2"/>
        <v/>
      </c>
      <c r="I105" s="24" t="str">
        <f>IF(Kasblad!G111="","",TEXT(Kasblad!G111,"0000"))</f>
        <v/>
      </c>
      <c r="J105" s="24" t="str">
        <f>IF(Kasblad!I111="","",TEXT(Kasblad!I111,"00000"))</f>
        <v/>
      </c>
      <c r="K105" s="24" t="str">
        <f>IF(Kasblad!J111="","",TEXT(Kasblad!J111,"0000"))</f>
        <v/>
      </c>
      <c r="L105" s="16" t="str">
        <f>IF(Kasblad!M111="","",Kasblad!M111)</f>
        <v/>
      </c>
      <c r="M105" s="17" t="str">
        <f>IF(Kasblad!D111&gt;0,"credit",IF(Kasblad!E111&gt;0,"debit",""))</f>
        <v/>
      </c>
      <c r="N105" s="26" t="str">
        <f>IF(I105="","",Kasblad!C111)</f>
        <v/>
      </c>
      <c r="P105" s="17" t="str">
        <f>IF(I105="","",Kasblad!O111)</f>
        <v/>
      </c>
      <c r="Q105" s="9" t="str">
        <f>IF(I105="","",Kasblad!B111)</f>
        <v/>
      </c>
    </row>
    <row r="106" spans="1:17" ht="13.5" x14ac:dyDescent="0.25">
      <c r="A106" s="19" t="str">
        <f>IF(I106="","",Kasblad!$B$1)</f>
        <v/>
      </c>
      <c r="B106" s="19" t="str">
        <f>IF(I106="","",Kasblad!$B$2)</f>
        <v/>
      </c>
      <c r="C106" s="9" t="str">
        <f>IF(I106="","",Kasblad!$B$5)</f>
        <v/>
      </c>
      <c r="D106" s="9" t="str">
        <f>IF(I106="","",Kasblad!$B$4)</f>
        <v/>
      </c>
      <c r="E106" s="23" t="str">
        <f>IF(I106="","",Kasblad!$D$1)</f>
        <v/>
      </c>
      <c r="F106" s="12" t="str">
        <f>IF(I106="","",Kasblad!$D$2)</f>
        <v/>
      </c>
      <c r="G106" s="16" t="str">
        <f>IF(I106="","",Kasblad!$D$3)</f>
        <v/>
      </c>
      <c r="H106" s="19" t="str">
        <f t="shared" si="2"/>
        <v/>
      </c>
      <c r="I106" s="24" t="str">
        <f>IF(Kasblad!G112="","",TEXT(Kasblad!G112,"0000"))</f>
        <v/>
      </c>
      <c r="J106" s="24" t="str">
        <f>IF(Kasblad!I112="","",TEXT(Kasblad!I112,"00000"))</f>
        <v/>
      </c>
      <c r="K106" s="24" t="str">
        <f>IF(Kasblad!J112="","",TEXT(Kasblad!J112,"0000"))</f>
        <v/>
      </c>
      <c r="L106" s="16" t="str">
        <f>IF(Kasblad!M112="","",Kasblad!M112)</f>
        <v/>
      </c>
      <c r="M106" s="17" t="str">
        <f>IF(Kasblad!D112&gt;0,"credit",IF(Kasblad!E112&gt;0,"debit",""))</f>
        <v/>
      </c>
      <c r="N106" s="26" t="str">
        <f>IF(I106="","",Kasblad!C112)</f>
        <v/>
      </c>
      <c r="P106" s="17" t="str">
        <f>IF(I106="","",Kasblad!O112)</f>
        <v/>
      </c>
      <c r="Q106" s="9" t="str">
        <f>IF(I106="","",Kasblad!B112)</f>
        <v/>
      </c>
    </row>
    <row r="107" spans="1:17" ht="13.5" x14ac:dyDescent="0.25">
      <c r="A107" s="19" t="str">
        <f>IF(I107="","",Kasblad!$B$1)</f>
        <v/>
      </c>
      <c r="B107" s="19" t="str">
        <f>IF(I107="","",Kasblad!$B$2)</f>
        <v/>
      </c>
      <c r="C107" s="9" t="str">
        <f>IF(I107="","",Kasblad!$B$5)</f>
        <v/>
      </c>
      <c r="D107" s="9" t="str">
        <f>IF(I107="","",Kasblad!$B$4)</f>
        <v/>
      </c>
      <c r="E107" s="23" t="str">
        <f>IF(I107="","",Kasblad!$D$1)</f>
        <v/>
      </c>
      <c r="F107" s="12" t="str">
        <f>IF(I107="","",Kasblad!$D$2)</f>
        <v/>
      </c>
      <c r="G107" s="16" t="str">
        <f>IF(I107="","",Kasblad!$D$3)</f>
        <v/>
      </c>
      <c r="H107" s="19" t="str">
        <f t="shared" si="2"/>
        <v/>
      </c>
      <c r="I107" s="24" t="str">
        <f>IF(Kasblad!G113="","",TEXT(Kasblad!G113,"0000"))</f>
        <v/>
      </c>
      <c r="J107" s="24" t="str">
        <f>IF(Kasblad!I113="","",TEXT(Kasblad!I113,"00000"))</f>
        <v/>
      </c>
      <c r="K107" s="24" t="str">
        <f>IF(Kasblad!J113="","",TEXT(Kasblad!J113,"0000"))</f>
        <v/>
      </c>
      <c r="L107" s="16" t="str">
        <f>IF(Kasblad!M113="","",Kasblad!M113)</f>
        <v/>
      </c>
      <c r="M107" s="17" t="str">
        <f>IF(Kasblad!D113&gt;0,"credit",IF(Kasblad!E113&gt;0,"debit",""))</f>
        <v/>
      </c>
      <c r="N107" s="26" t="str">
        <f>IF(I107="","",Kasblad!C113)</f>
        <v/>
      </c>
      <c r="P107" s="17" t="str">
        <f>IF(I107="","",Kasblad!O113)</f>
        <v/>
      </c>
      <c r="Q107" s="9" t="str">
        <f>IF(I107="","",Kasblad!B113)</f>
        <v/>
      </c>
    </row>
    <row r="108" spans="1:17" ht="13.5" x14ac:dyDescent="0.25">
      <c r="A108" s="19" t="str">
        <f>IF(I108="","",Kasblad!$B$1)</f>
        <v/>
      </c>
      <c r="B108" s="19" t="str">
        <f>IF(I108="","",Kasblad!$B$2)</f>
        <v/>
      </c>
      <c r="C108" s="9" t="str">
        <f>IF(I108="","",Kasblad!$B$5)</f>
        <v/>
      </c>
      <c r="D108" s="9" t="str">
        <f>IF(I108="","",Kasblad!$B$4)</f>
        <v/>
      </c>
      <c r="E108" s="23" t="str">
        <f>IF(I108="","",Kasblad!$D$1)</f>
        <v/>
      </c>
      <c r="F108" s="12" t="str">
        <f>IF(I108="","",Kasblad!$D$2)</f>
        <v/>
      </c>
      <c r="G108" s="16" t="str">
        <f>IF(I108="","",Kasblad!$D$3)</f>
        <v/>
      </c>
      <c r="H108" s="19" t="str">
        <f t="shared" si="2"/>
        <v/>
      </c>
      <c r="I108" s="24" t="str">
        <f>IF(Kasblad!G114="","",TEXT(Kasblad!G114,"0000"))</f>
        <v/>
      </c>
      <c r="J108" s="24" t="str">
        <f>IF(Kasblad!I114="","",TEXT(Kasblad!I114,"00000"))</f>
        <v/>
      </c>
      <c r="K108" s="24" t="str">
        <f>IF(Kasblad!J114="","",TEXT(Kasblad!J114,"0000"))</f>
        <v/>
      </c>
      <c r="L108" s="16" t="str">
        <f>IF(Kasblad!M114="","",Kasblad!M114)</f>
        <v/>
      </c>
      <c r="M108" s="17" t="str">
        <f>IF(Kasblad!D114&gt;0,"credit",IF(Kasblad!E114&gt;0,"debit",""))</f>
        <v/>
      </c>
      <c r="N108" s="26" t="str">
        <f>IF(I108="","",Kasblad!C114)</f>
        <v/>
      </c>
      <c r="P108" s="17" t="str">
        <f>IF(I108="","",Kasblad!O114)</f>
        <v/>
      </c>
      <c r="Q108" s="9" t="str">
        <f>IF(I108="","",Kasblad!B114)</f>
        <v/>
      </c>
    </row>
    <row r="109" spans="1:17" ht="13.5" x14ac:dyDescent="0.25">
      <c r="A109" s="19" t="str">
        <f>IF(I109="","",Kasblad!$B$1)</f>
        <v/>
      </c>
      <c r="B109" s="19" t="str">
        <f>IF(I109="","",Kasblad!$B$2)</f>
        <v/>
      </c>
      <c r="C109" s="9" t="str">
        <f>IF(I109="","",Kasblad!$B$5)</f>
        <v/>
      </c>
      <c r="D109" s="9" t="str">
        <f>IF(I109="","",Kasblad!$B$4)</f>
        <v/>
      </c>
      <c r="E109" s="23" t="str">
        <f>IF(I109="","",Kasblad!$D$1)</f>
        <v/>
      </c>
      <c r="F109" s="12" t="str">
        <f>IF(I109="","",Kasblad!$D$2)</f>
        <v/>
      </c>
      <c r="G109" s="16" t="str">
        <f>IF(I109="","",Kasblad!$D$3)</f>
        <v/>
      </c>
      <c r="H109" s="19" t="str">
        <f t="shared" si="2"/>
        <v/>
      </c>
      <c r="I109" s="24" t="str">
        <f>IF(Kasblad!G115="","",TEXT(Kasblad!G115,"0000"))</f>
        <v/>
      </c>
      <c r="J109" s="24" t="str">
        <f>IF(Kasblad!I115="","",TEXT(Kasblad!I115,"00000"))</f>
        <v/>
      </c>
      <c r="K109" s="24" t="str">
        <f>IF(Kasblad!J115="","",TEXT(Kasblad!J115,"0000"))</f>
        <v/>
      </c>
      <c r="L109" s="16" t="str">
        <f>IF(Kasblad!M115="","",Kasblad!M115)</f>
        <v/>
      </c>
      <c r="M109" s="17" t="str">
        <f>IF(Kasblad!D115&gt;0,"credit",IF(Kasblad!E115&gt;0,"debit",""))</f>
        <v/>
      </c>
      <c r="N109" s="26" t="str">
        <f>IF(I109="","",Kasblad!C115)</f>
        <v/>
      </c>
      <c r="P109" s="17" t="str">
        <f>IF(I109="","",Kasblad!O115)</f>
        <v/>
      </c>
      <c r="Q109" s="9" t="str">
        <f>IF(I109="","",Kasblad!B115)</f>
        <v/>
      </c>
    </row>
    <row r="110" spans="1:17" ht="13.5" x14ac:dyDescent="0.25">
      <c r="A110" s="19" t="str">
        <f>IF(I110="","",Kasblad!$B$1)</f>
        <v/>
      </c>
      <c r="B110" s="19" t="str">
        <f>IF(I110="","",Kasblad!$B$2)</f>
        <v/>
      </c>
      <c r="C110" s="9" t="str">
        <f>IF(I110="","",Kasblad!$B$5)</f>
        <v/>
      </c>
      <c r="D110" s="9" t="str">
        <f>IF(I110="","",Kasblad!$B$4)</f>
        <v/>
      </c>
      <c r="E110" s="23" t="str">
        <f>IF(I110="","",Kasblad!$D$1)</f>
        <v/>
      </c>
      <c r="F110" s="12" t="str">
        <f>IF(I110="","",Kasblad!$D$2)</f>
        <v/>
      </c>
      <c r="G110" s="16" t="str">
        <f>IF(I110="","",Kasblad!$D$3)</f>
        <v/>
      </c>
      <c r="H110" s="19" t="str">
        <f t="shared" si="2"/>
        <v/>
      </c>
      <c r="I110" s="24" t="str">
        <f>IF(Kasblad!G116="","",TEXT(Kasblad!G116,"0000"))</f>
        <v/>
      </c>
      <c r="J110" s="24" t="str">
        <f>IF(Kasblad!I116="","",TEXT(Kasblad!I116,"00000"))</f>
        <v/>
      </c>
      <c r="K110" s="24" t="str">
        <f>IF(Kasblad!J116="","",TEXT(Kasblad!J116,"0000"))</f>
        <v/>
      </c>
      <c r="L110" s="16" t="str">
        <f>IF(Kasblad!M116="","",Kasblad!M116)</f>
        <v/>
      </c>
      <c r="M110" s="17" t="str">
        <f>IF(Kasblad!D116&gt;0,"credit",IF(Kasblad!E116&gt;0,"debit",""))</f>
        <v/>
      </c>
      <c r="N110" s="26" t="str">
        <f>IF(I110="","",Kasblad!C116)</f>
        <v/>
      </c>
      <c r="P110" s="17" t="str">
        <f>IF(I110="","",Kasblad!O116)</f>
        <v/>
      </c>
      <c r="Q110" s="9" t="str">
        <f>IF(I110="","",Kasblad!B116)</f>
        <v/>
      </c>
    </row>
    <row r="111" spans="1:17" ht="13.5" x14ac:dyDescent="0.25">
      <c r="A111" s="19" t="str">
        <f>IF(I111="","",Kasblad!$B$1)</f>
        <v/>
      </c>
      <c r="B111" s="19" t="str">
        <f>IF(I111="","",Kasblad!$B$2)</f>
        <v/>
      </c>
      <c r="C111" s="9" t="str">
        <f>IF(I111="","",Kasblad!$B$5)</f>
        <v/>
      </c>
      <c r="D111" s="9" t="str">
        <f>IF(I111="","",Kasblad!$B$4)</f>
        <v/>
      </c>
      <c r="E111" s="23" t="str">
        <f>IF(I111="","",Kasblad!$D$1)</f>
        <v/>
      </c>
      <c r="F111" s="12" t="str">
        <f>IF(I111="","",Kasblad!$D$2)</f>
        <v/>
      </c>
      <c r="G111" s="16" t="str">
        <f>IF(I111="","",Kasblad!$D$3)</f>
        <v/>
      </c>
      <c r="H111" s="19" t="str">
        <f t="shared" si="2"/>
        <v/>
      </c>
      <c r="I111" s="24" t="str">
        <f>IF(Kasblad!G117="","",TEXT(Kasblad!G117,"0000"))</f>
        <v/>
      </c>
      <c r="J111" s="24" t="str">
        <f>IF(Kasblad!I117="","",TEXT(Kasblad!I117,"00000"))</f>
        <v/>
      </c>
      <c r="K111" s="24" t="str">
        <f>IF(Kasblad!J117="","",TEXT(Kasblad!J117,"0000"))</f>
        <v/>
      </c>
      <c r="L111" s="16" t="str">
        <f>IF(Kasblad!M117="","",Kasblad!M117)</f>
        <v/>
      </c>
      <c r="M111" s="17" t="str">
        <f>IF(Kasblad!D117&gt;0,"credit",IF(Kasblad!E117&gt;0,"debit",""))</f>
        <v/>
      </c>
      <c r="N111" s="26" t="str">
        <f>IF(I111="","",Kasblad!C117)</f>
        <v/>
      </c>
      <c r="P111" s="17" t="str">
        <f>IF(I111="","",Kasblad!O117)</f>
        <v/>
      </c>
      <c r="Q111" s="9" t="str">
        <f>IF(I111="","",Kasblad!B117)</f>
        <v/>
      </c>
    </row>
    <row r="112" spans="1:17" ht="13.5" x14ac:dyDescent="0.25">
      <c r="A112" s="19" t="str">
        <f>IF(I112="","",Kasblad!$B$1)</f>
        <v/>
      </c>
      <c r="B112" s="19" t="str">
        <f>IF(I112="","",Kasblad!$B$2)</f>
        <v/>
      </c>
      <c r="C112" s="9" t="str">
        <f>IF(I112="","",Kasblad!$B$5)</f>
        <v/>
      </c>
      <c r="D112" s="9" t="str">
        <f>IF(I112="","",Kasblad!$B$4)</f>
        <v/>
      </c>
      <c r="E112" s="23" t="str">
        <f>IF(I112="","",Kasblad!$D$1)</f>
        <v/>
      </c>
      <c r="F112" s="12" t="str">
        <f>IF(I112="","",Kasblad!$D$2)</f>
        <v/>
      </c>
      <c r="G112" s="16" t="str">
        <f>IF(I112="","",Kasblad!$D$3)</f>
        <v/>
      </c>
      <c r="H112" s="19" t="str">
        <f t="shared" si="2"/>
        <v/>
      </c>
      <c r="I112" s="24" t="str">
        <f>IF(Kasblad!G118="","",TEXT(Kasblad!G118,"0000"))</f>
        <v/>
      </c>
      <c r="J112" s="24" t="str">
        <f>IF(Kasblad!I118="","",TEXT(Kasblad!I118,"00000"))</f>
        <v/>
      </c>
      <c r="K112" s="24" t="str">
        <f>IF(Kasblad!J118="","",TEXT(Kasblad!J118,"0000"))</f>
        <v/>
      </c>
      <c r="L112" s="16" t="str">
        <f>IF(Kasblad!M118="","",Kasblad!M118)</f>
        <v/>
      </c>
      <c r="M112" s="17" t="str">
        <f>IF(Kasblad!D118&gt;0,"credit",IF(Kasblad!E118&gt;0,"debit",""))</f>
        <v/>
      </c>
      <c r="N112" s="26" t="str">
        <f>IF(I112="","",Kasblad!C118)</f>
        <v/>
      </c>
      <c r="P112" s="17" t="str">
        <f>IF(I112="","",Kasblad!O118)</f>
        <v/>
      </c>
      <c r="Q112" s="9" t="str">
        <f>IF(I112="","",Kasblad!B118)</f>
        <v/>
      </c>
    </row>
    <row r="113" spans="1:17" ht="13.5" x14ac:dyDescent="0.25">
      <c r="A113" s="19" t="str">
        <f>IF(I113="","",Kasblad!$B$1)</f>
        <v/>
      </c>
      <c r="B113" s="19" t="str">
        <f>IF(I113="","",Kasblad!$B$2)</f>
        <v/>
      </c>
      <c r="C113" s="9" t="str">
        <f>IF(I113="","",Kasblad!$B$5)</f>
        <v/>
      </c>
      <c r="D113" s="9" t="str">
        <f>IF(I113="","",Kasblad!$B$4)</f>
        <v/>
      </c>
      <c r="E113" s="23" t="str">
        <f>IF(I113="","",Kasblad!$D$1)</f>
        <v/>
      </c>
      <c r="F113" s="12" t="str">
        <f>IF(I113="","",Kasblad!$D$2)</f>
        <v/>
      </c>
      <c r="G113" s="16" t="str">
        <f>IF(I113="","",Kasblad!$D$3)</f>
        <v/>
      </c>
      <c r="H113" s="19" t="str">
        <f t="shared" si="2"/>
        <v/>
      </c>
      <c r="I113" s="24" t="str">
        <f>IF(Kasblad!G119="","",TEXT(Kasblad!G119,"0000"))</f>
        <v/>
      </c>
      <c r="J113" s="24" t="str">
        <f>IF(Kasblad!I119="","",TEXT(Kasblad!I119,"00000"))</f>
        <v/>
      </c>
      <c r="K113" s="24" t="str">
        <f>IF(Kasblad!J119="","",TEXT(Kasblad!J119,"0000"))</f>
        <v/>
      </c>
      <c r="L113" s="16" t="str">
        <f>IF(Kasblad!M119="","",Kasblad!M119)</f>
        <v/>
      </c>
      <c r="M113" s="17" t="str">
        <f>IF(Kasblad!D119&gt;0,"credit",IF(Kasblad!E119&gt;0,"debit",""))</f>
        <v/>
      </c>
      <c r="N113" s="26" t="str">
        <f>IF(I113="","",Kasblad!C119)</f>
        <v/>
      </c>
      <c r="P113" s="17" t="str">
        <f>IF(I113="","",Kasblad!O119)</f>
        <v/>
      </c>
      <c r="Q113" s="9" t="str">
        <f>IF(I113="","",Kasblad!B119)</f>
        <v/>
      </c>
    </row>
    <row r="114" spans="1:17" ht="13.5" x14ac:dyDescent="0.25">
      <c r="A114" s="19" t="str">
        <f>IF(I114="","",Kasblad!$B$1)</f>
        <v/>
      </c>
      <c r="B114" s="19" t="str">
        <f>IF(I114="","",Kasblad!$B$2)</f>
        <v/>
      </c>
      <c r="C114" s="9" t="str">
        <f>IF(I114="","",Kasblad!$B$5)</f>
        <v/>
      </c>
      <c r="D114" s="9" t="str">
        <f>IF(I114="","",Kasblad!$B$4)</f>
        <v/>
      </c>
      <c r="E114" s="23" t="str">
        <f>IF(I114="","",Kasblad!$D$1)</f>
        <v/>
      </c>
      <c r="F114" s="12" t="str">
        <f>IF(I114="","",Kasblad!$D$2)</f>
        <v/>
      </c>
      <c r="G114" s="16" t="str">
        <f>IF(I114="","",Kasblad!$D$3)</f>
        <v/>
      </c>
      <c r="H114" s="19" t="str">
        <f t="shared" si="2"/>
        <v/>
      </c>
      <c r="I114" s="24" t="str">
        <f>IF(Kasblad!G120="","",TEXT(Kasblad!G120,"0000"))</f>
        <v/>
      </c>
      <c r="J114" s="24" t="str">
        <f>IF(Kasblad!I120="","",TEXT(Kasblad!I120,"00000"))</f>
        <v/>
      </c>
      <c r="K114" s="24" t="str">
        <f>IF(Kasblad!J120="","",TEXT(Kasblad!J120,"0000"))</f>
        <v/>
      </c>
      <c r="L114" s="16" t="str">
        <f>IF(Kasblad!M120="","",Kasblad!M120)</f>
        <v/>
      </c>
      <c r="M114" s="17" t="str">
        <f>IF(Kasblad!D120&gt;0,"credit",IF(Kasblad!E120&gt;0,"debit",""))</f>
        <v/>
      </c>
      <c r="N114" s="26" t="str">
        <f>IF(I114="","",Kasblad!C120)</f>
        <v/>
      </c>
      <c r="P114" s="17" t="str">
        <f>IF(I114="","",Kasblad!O120)</f>
        <v/>
      </c>
      <c r="Q114" s="9" t="str">
        <f>IF(I114="","",Kasblad!B120)</f>
        <v/>
      </c>
    </row>
    <row r="115" spans="1:17" ht="13.5" x14ac:dyDescent="0.25">
      <c r="A115" s="19" t="str">
        <f>IF(I115="","",Kasblad!$B$1)</f>
        <v/>
      </c>
      <c r="B115" s="19" t="str">
        <f>IF(I115="","",Kasblad!$B$2)</f>
        <v/>
      </c>
      <c r="C115" s="9" t="str">
        <f>IF(I115="","",Kasblad!$B$5)</f>
        <v/>
      </c>
      <c r="D115" s="9" t="str">
        <f>IF(I115="","",Kasblad!$B$4)</f>
        <v/>
      </c>
      <c r="E115" s="23" t="str">
        <f>IF(I115="","",Kasblad!$D$1)</f>
        <v/>
      </c>
      <c r="F115" s="12" t="str">
        <f>IF(I115="","",Kasblad!$D$2)</f>
        <v/>
      </c>
      <c r="G115" s="16" t="str">
        <f>IF(I115="","",Kasblad!$D$3)</f>
        <v/>
      </c>
      <c r="H115" s="19" t="str">
        <f t="shared" si="2"/>
        <v/>
      </c>
      <c r="I115" s="24" t="str">
        <f>IF(Kasblad!G121="","",TEXT(Kasblad!G121,"0000"))</f>
        <v/>
      </c>
      <c r="J115" s="24" t="str">
        <f>IF(Kasblad!I121="","",TEXT(Kasblad!I121,"00000"))</f>
        <v/>
      </c>
      <c r="K115" s="24" t="str">
        <f>IF(Kasblad!J121="","",TEXT(Kasblad!J121,"0000"))</f>
        <v/>
      </c>
      <c r="L115" s="16" t="str">
        <f>IF(Kasblad!M121="","",Kasblad!M121)</f>
        <v/>
      </c>
      <c r="M115" s="17" t="str">
        <f>IF(Kasblad!D121&gt;0,"credit",IF(Kasblad!E121&gt;0,"debit",""))</f>
        <v/>
      </c>
      <c r="N115" s="26" t="str">
        <f>IF(I115="","",Kasblad!C121)</f>
        <v/>
      </c>
      <c r="P115" s="17" t="str">
        <f>IF(I115="","",Kasblad!O121)</f>
        <v/>
      </c>
      <c r="Q115" s="9" t="str">
        <f>IF(I115="","",Kasblad!B121)</f>
        <v/>
      </c>
    </row>
    <row r="116" spans="1:17" ht="13.5" x14ac:dyDescent="0.25">
      <c r="A116" s="19" t="str">
        <f>IF(I116="","",Kasblad!$B$1)</f>
        <v/>
      </c>
      <c r="B116" s="19" t="str">
        <f>IF(I116="","",Kasblad!$B$2)</f>
        <v/>
      </c>
      <c r="C116" s="9" t="str">
        <f>IF(I116="","",Kasblad!$B$5)</f>
        <v/>
      </c>
      <c r="D116" s="9" t="str">
        <f>IF(I116="","",Kasblad!$B$4)</f>
        <v/>
      </c>
      <c r="E116" s="23" t="str">
        <f>IF(I116="","",Kasblad!$D$1)</f>
        <v/>
      </c>
      <c r="F116" s="12" t="str">
        <f>IF(I116="","",Kasblad!$D$2)</f>
        <v/>
      </c>
      <c r="G116" s="16" t="str">
        <f>IF(I116="","",Kasblad!$D$3)</f>
        <v/>
      </c>
      <c r="H116" s="19" t="str">
        <f t="shared" si="2"/>
        <v/>
      </c>
      <c r="I116" s="24" t="str">
        <f>IF(Kasblad!G122="","",TEXT(Kasblad!G122,"0000"))</f>
        <v/>
      </c>
      <c r="J116" s="24" t="str">
        <f>IF(Kasblad!I122="","",TEXT(Kasblad!I122,"00000"))</f>
        <v/>
      </c>
      <c r="K116" s="24" t="str">
        <f>IF(Kasblad!J122="","",TEXT(Kasblad!J122,"0000"))</f>
        <v/>
      </c>
      <c r="L116" s="16" t="str">
        <f>IF(Kasblad!M122="","",Kasblad!M122)</f>
        <v/>
      </c>
      <c r="M116" s="17" t="str">
        <f>IF(Kasblad!D122&gt;0,"credit",IF(Kasblad!E122&gt;0,"debit",""))</f>
        <v/>
      </c>
      <c r="N116" s="26" t="str">
        <f>IF(I116="","",Kasblad!C122)</f>
        <v/>
      </c>
      <c r="P116" s="17" t="str">
        <f>IF(I116="","",Kasblad!O122)</f>
        <v/>
      </c>
      <c r="Q116" s="9" t="str">
        <f>IF(I116="","",Kasblad!B122)</f>
        <v/>
      </c>
    </row>
    <row r="117" spans="1:17" ht="13.5" x14ac:dyDescent="0.25">
      <c r="A117" s="19" t="str">
        <f>IF(I117="","",Kasblad!$B$1)</f>
        <v/>
      </c>
      <c r="B117" s="19" t="str">
        <f>IF(I117="","",Kasblad!$B$2)</f>
        <v/>
      </c>
      <c r="C117" s="9" t="str">
        <f>IF(I117="","",Kasblad!$B$5)</f>
        <v/>
      </c>
      <c r="D117" s="9" t="str">
        <f>IF(I117="","",Kasblad!$B$4)</f>
        <v/>
      </c>
      <c r="E117" s="23" t="str">
        <f>IF(I117="","",Kasblad!$D$1)</f>
        <v/>
      </c>
      <c r="F117" s="12" t="str">
        <f>IF(I117="","",Kasblad!$D$2)</f>
        <v/>
      </c>
      <c r="G117" s="16" t="str">
        <f>IF(I117="","",Kasblad!$D$3)</f>
        <v/>
      </c>
      <c r="H117" s="19" t="str">
        <f t="shared" si="2"/>
        <v/>
      </c>
      <c r="I117" s="24" t="str">
        <f>IF(Kasblad!G123="","",TEXT(Kasblad!G123,"0000"))</f>
        <v/>
      </c>
      <c r="J117" s="24" t="str">
        <f>IF(Kasblad!I123="","",TEXT(Kasblad!I123,"00000"))</f>
        <v/>
      </c>
      <c r="K117" s="24" t="str">
        <f>IF(Kasblad!J123="","",TEXT(Kasblad!J123,"0000"))</f>
        <v/>
      </c>
      <c r="L117" s="16" t="str">
        <f>IF(Kasblad!M123="","",Kasblad!M123)</f>
        <v/>
      </c>
      <c r="M117" s="17" t="str">
        <f>IF(Kasblad!D123&gt;0,"credit",IF(Kasblad!E123&gt;0,"debit",""))</f>
        <v/>
      </c>
      <c r="N117" s="26" t="str">
        <f>IF(I117="","",Kasblad!C123)</f>
        <v/>
      </c>
      <c r="P117" s="17" t="str">
        <f>IF(I117="","",Kasblad!O123)</f>
        <v/>
      </c>
      <c r="Q117" s="9" t="str">
        <f>IF(I117="","",Kasblad!B123)</f>
        <v/>
      </c>
    </row>
    <row r="118" spans="1:17" ht="13.5" x14ac:dyDescent="0.25">
      <c r="A118" s="19" t="str">
        <f>IF(I118="","",Kasblad!$B$1)</f>
        <v/>
      </c>
      <c r="B118" s="19" t="str">
        <f>IF(I118="","",Kasblad!$B$2)</f>
        <v/>
      </c>
      <c r="C118" s="9" t="str">
        <f>IF(I118="","",Kasblad!$B$5)</f>
        <v/>
      </c>
      <c r="D118" s="9" t="str">
        <f>IF(I118="","",Kasblad!$B$4)</f>
        <v/>
      </c>
      <c r="E118" s="23" t="str">
        <f>IF(I118="","",Kasblad!$D$1)</f>
        <v/>
      </c>
      <c r="F118" s="12" t="str">
        <f>IF(I118="","",Kasblad!$D$2)</f>
        <v/>
      </c>
      <c r="G118" s="16" t="str">
        <f>IF(I118="","",Kasblad!$D$3)</f>
        <v/>
      </c>
      <c r="H118" s="19" t="str">
        <f t="shared" si="2"/>
        <v/>
      </c>
      <c r="I118" s="24" t="str">
        <f>IF(Kasblad!G124="","",TEXT(Kasblad!G124,"0000"))</f>
        <v/>
      </c>
      <c r="J118" s="24" t="str">
        <f>IF(Kasblad!I124="","",TEXT(Kasblad!I124,"00000"))</f>
        <v/>
      </c>
      <c r="K118" s="24" t="str">
        <f>IF(Kasblad!J124="","",TEXT(Kasblad!J124,"0000"))</f>
        <v/>
      </c>
      <c r="L118" s="16" t="str">
        <f>IF(Kasblad!M124="","",Kasblad!M124)</f>
        <v/>
      </c>
      <c r="M118" s="17" t="str">
        <f>IF(Kasblad!D124&gt;0,"credit",IF(Kasblad!E124&gt;0,"debit",""))</f>
        <v/>
      </c>
      <c r="N118" s="26" t="str">
        <f>IF(I118="","",Kasblad!C124)</f>
        <v/>
      </c>
      <c r="P118" s="17" t="str">
        <f>IF(I118="","",Kasblad!O124)</f>
        <v/>
      </c>
      <c r="Q118" s="9" t="str">
        <f>IF(I118="","",Kasblad!B124)</f>
        <v/>
      </c>
    </row>
    <row r="119" spans="1:17" ht="13.5" x14ac:dyDescent="0.25">
      <c r="A119" s="19" t="str">
        <f>IF(I119="","",Kasblad!$B$1)</f>
        <v/>
      </c>
      <c r="B119" s="19" t="str">
        <f>IF(I119="","",Kasblad!$B$2)</f>
        <v/>
      </c>
      <c r="C119" s="9" t="str">
        <f>IF(I119="","",Kasblad!$B$5)</f>
        <v/>
      </c>
      <c r="D119" s="9" t="str">
        <f>IF(I119="","",Kasblad!$B$4)</f>
        <v/>
      </c>
      <c r="E119" s="23" t="str">
        <f>IF(I119="","",Kasblad!$D$1)</f>
        <v/>
      </c>
      <c r="F119" s="12" t="str">
        <f>IF(I119="","",Kasblad!$D$2)</f>
        <v/>
      </c>
      <c r="G119" s="16" t="str">
        <f>IF(I119="","",Kasblad!$D$3)</f>
        <v/>
      </c>
      <c r="H119" s="19" t="str">
        <f t="shared" si="2"/>
        <v/>
      </c>
      <c r="I119" s="24" t="str">
        <f>IF(Kasblad!G125="","",TEXT(Kasblad!G125,"0000"))</f>
        <v/>
      </c>
      <c r="J119" s="24" t="str">
        <f>IF(Kasblad!I125="","",TEXT(Kasblad!I125,"00000"))</f>
        <v/>
      </c>
      <c r="K119" s="24" t="str">
        <f>IF(Kasblad!J125="","",TEXT(Kasblad!J125,"0000"))</f>
        <v/>
      </c>
      <c r="L119" s="16" t="str">
        <f>IF(Kasblad!M125="","",Kasblad!M125)</f>
        <v/>
      </c>
      <c r="M119" s="17" t="str">
        <f>IF(Kasblad!D125&gt;0,"credit",IF(Kasblad!E125&gt;0,"debit",""))</f>
        <v/>
      </c>
      <c r="N119" s="26" t="str">
        <f>IF(I119="","",Kasblad!C125)</f>
        <v/>
      </c>
      <c r="P119" s="17" t="str">
        <f>IF(I119="","",Kasblad!O125)</f>
        <v/>
      </c>
      <c r="Q119" s="9" t="str">
        <f>IF(I119="","",Kasblad!B125)</f>
        <v/>
      </c>
    </row>
    <row r="120" spans="1:17" ht="13.5" x14ac:dyDescent="0.25">
      <c r="A120" s="19" t="str">
        <f>IF(I120="","",Kasblad!$B$1)</f>
        <v/>
      </c>
      <c r="B120" s="19" t="str">
        <f>IF(I120="","",Kasblad!$B$2)</f>
        <v/>
      </c>
      <c r="C120" s="9" t="str">
        <f>IF(I120="","",Kasblad!$B$5)</f>
        <v/>
      </c>
      <c r="D120" s="9" t="str">
        <f>IF(I120="","",Kasblad!$B$4)</f>
        <v/>
      </c>
      <c r="E120" s="23" t="str">
        <f>IF(I120="","",Kasblad!$D$1)</f>
        <v/>
      </c>
      <c r="F120" s="12" t="str">
        <f>IF(I120="","",Kasblad!$D$2)</f>
        <v/>
      </c>
      <c r="G120" s="16" t="str">
        <f>IF(I120="","",Kasblad!$D$3)</f>
        <v/>
      </c>
      <c r="H120" s="19" t="str">
        <f t="shared" si="2"/>
        <v/>
      </c>
      <c r="I120" s="24" t="str">
        <f>IF(Kasblad!G126="","",TEXT(Kasblad!G126,"0000"))</f>
        <v/>
      </c>
      <c r="J120" s="24" t="str">
        <f>IF(Kasblad!I126="","",TEXT(Kasblad!I126,"00000"))</f>
        <v/>
      </c>
      <c r="K120" s="24" t="str">
        <f>IF(Kasblad!J126="","",TEXT(Kasblad!J126,"0000"))</f>
        <v/>
      </c>
      <c r="L120" s="16" t="str">
        <f>IF(Kasblad!M126="","",Kasblad!M126)</f>
        <v/>
      </c>
      <c r="M120" s="17" t="str">
        <f>IF(Kasblad!D126&gt;0,"credit",IF(Kasblad!E126&gt;0,"debit",""))</f>
        <v/>
      </c>
      <c r="N120" s="26" t="str">
        <f>IF(I120="","",Kasblad!C126)</f>
        <v/>
      </c>
      <c r="P120" s="17" t="str">
        <f>IF(I120="","",Kasblad!O126)</f>
        <v/>
      </c>
      <c r="Q120" s="9" t="str">
        <f>IF(I120="","",Kasblad!B126)</f>
        <v/>
      </c>
    </row>
    <row r="121" spans="1:17" ht="13.5" x14ac:dyDescent="0.25">
      <c r="A121" s="19" t="str">
        <f>IF(I121="","",Kasblad!$B$1)</f>
        <v/>
      </c>
      <c r="B121" s="19" t="str">
        <f>IF(I121="","",Kasblad!$B$2)</f>
        <v/>
      </c>
      <c r="C121" s="9" t="str">
        <f>IF(I121="","",Kasblad!$B$5)</f>
        <v/>
      </c>
      <c r="D121" s="9" t="str">
        <f>IF(I121="","",Kasblad!$B$4)</f>
        <v/>
      </c>
      <c r="E121" s="23" t="str">
        <f>IF(I121="","",Kasblad!$D$1)</f>
        <v/>
      </c>
      <c r="F121" s="12" t="str">
        <f>IF(I121="","",Kasblad!$D$2)</f>
        <v/>
      </c>
      <c r="G121" s="16" t="str">
        <f>IF(I121="","",Kasblad!$D$3)</f>
        <v/>
      </c>
      <c r="H121" s="19" t="str">
        <f t="shared" si="2"/>
        <v/>
      </c>
      <c r="I121" s="24" t="str">
        <f>IF(Kasblad!G127="","",TEXT(Kasblad!G127,"0000"))</f>
        <v/>
      </c>
      <c r="J121" s="24" t="str">
        <f>IF(Kasblad!I127="","",TEXT(Kasblad!I127,"00000"))</f>
        <v/>
      </c>
      <c r="K121" s="24" t="str">
        <f>IF(Kasblad!J127="","",TEXT(Kasblad!J127,"0000"))</f>
        <v/>
      </c>
      <c r="L121" s="16" t="str">
        <f>IF(Kasblad!M127="","",Kasblad!M127)</f>
        <v/>
      </c>
      <c r="M121" s="17" t="str">
        <f>IF(Kasblad!D127&gt;0,"credit",IF(Kasblad!E127&gt;0,"debit",""))</f>
        <v/>
      </c>
      <c r="N121" s="26" t="str">
        <f>IF(I121="","",Kasblad!C127)</f>
        <v/>
      </c>
      <c r="P121" s="17" t="str">
        <f>IF(I121="","",Kasblad!O127)</f>
        <v/>
      </c>
      <c r="Q121" s="9" t="str">
        <f>IF(I121="","",Kasblad!B127)</f>
        <v/>
      </c>
    </row>
    <row r="122" spans="1:17" ht="13.5" x14ac:dyDescent="0.25">
      <c r="A122" s="19" t="str">
        <f>IF(I122="","",Kasblad!$B$1)</f>
        <v/>
      </c>
      <c r="B122" s="19" t="str">
        <f>IF(I122="","",Kasblad!$B$2)</f>
        <v/>
      </c>
      <c r="C122" s="9" t="str">
        <f>IF(I122="","",Kasblad!$B$5)</f>
        <v/>
      </c>
      <c r="D122" s="9" t="str">
        <f>IF(I122="","",Kasblad!$B$4)</f>
        <v/>
      </c>
      <c r="E122" s="23" t="str">
        <f>IF(I122="","",Kasblad!$D$1)</f>
        <v/>
      </c>
      <c r="F122" s="12" t="str">
        <f>IF(I122="","",Kasblad!$D$2)</f>
        <v/>
      </c>
      <c r="G122" s="16" t="str">
        <f>IF(I122="","",Kasblad!$D$3)</f>
        <v/>
      </c>
      <c r="H122" s="19" t="str">
        <f t="shared" si="2"/>
        <v/>
      </c>
      <c r="I122" s="24" t="str">
        <f>IF(Kasblad!G128="","",TEXT(Kasblad!G128,"0000"))</f>
        <v/>
      </c>
      <c r="J122" s="24" t="str">
        <f>IF(Kasblad!I128="","",TEXT(Kasblad!I128,"00000"))</f>
        <v/>
      </c>
      <c r="K122" s="24" t="str">
        <f>IF(Kasblad!J128="","",TEXT(Kasblad!J128,"0000"))</f>
        <v/>
      </c>
      <c r="L122" s="16" t="str">
        <f>IF(Kasblad!M128="","",Kasblad!M128)</f>
        <v/>
      </c>
      <c r="M122" s="17" t="str">
        <f>IF(Kasblad!D128&gt;0,"credit",IF(Kasblad!E128&gt;0,"debit",""))</f>
        <v/>
      </c>
      <c r="N122" s="26" t="str">
        <f>IF(I122="","",Kasblad!C128)</f>
        <v/>
      </c>
      <c r="P122" s="17" t="str">
        <f>IF(I122="","",Kasblad!O128)</f>
        <v/>
      </c>
      <c r="Q122" s="9" t="str">
        <f>IF(I122="","",Kasblad!B128)</f>
        <v/>
      </c>
    </row>
    <row r="123" spans="1:17" ht="13.5" x14ac:dyDescent="0.25">
      <c r="A123" s="19" t="str">
        <f>IF(I123="","",Kasblad!$B$1)</f>
        <v/>
      </c>
      <c r="B123" s="19" t="str">
        <f>IF(I123="","",Kasblad!$B$2)</f>
        <v/>
      </c>
      <c r="C123" s="9" t="str">
        <f>IF(I123="","",Kasblad!$B$5)</f>
        <v/>
      </c>
      <c r="D123" s="9" t="str">
        <f>IF(I123="","",Kasblad!$B$4)</f>
        <v/>
      </c>
      <c r="E123" s="23" t="str">
        <f>IF(I123="","",Kasblad!$D$1)</f>
        <v/>
      </c>
      <c r="F123" s="12" t="str">
        <f>IF(I123="","",Kasblad!$D$2)</f>
        <v/>
      </c>
      <c r="G123" s="16" t="str">
        <f>IF(I123="","",Kasblad!$D$3)</f>
        <v/>
      </c>
      <c r="H123" s="19" t="str">
        <f t="shared" si="2"/>
        <v/>
      </c>
      <c r="I123" s="24" t="str">
        <f>IF(Kasblad!G129="","",TEXT(Kasblad!G129,"0000"))</f>
        <v/>
      </c>
      <c r="J123" s="24" t="str">
        <f>IF(Kasblad!I129="","",TEXT(Kasblad!I129,"00000"))</f>
        <v/>
      </c>
      <c r="K123" s="24" t="str">
        <f>IF(Kasblad!J129="","",TEXT(Kasblad!J129,"0000"))</f>
        <v/>
      </c>
      <c r="L123" s="16" t="str">
        <f>IF(Kasblad!M129="","",Kasblad!M129)</f>
        <v/>
      </c>
      <c r="M123" s="17" t="str">
        <f>IF(Kasblad!D129&gt;0,"credit",IF(Kasblad!E129&gt;0,"debit",""))</f>
        <v/>
      </c>
      <c r="N123" s="26" t="str">
        <f>IF(I123="","",Kasblad!C129)</f>
        <v/>
      </c>
      <c r="P123" s="17" t="str">
        <f>IF(I123="","",Kasblad!O129)</f>
        <v/>
      </c>
      <c r="Q123" s="9" t="str">
        <f>IF(I123="","",Kasblad!B129)</f>
        <v/>
      </c>
    </row>
    <row r="124" spans="1:17" ht="13.5" x14ac:dyDescent="0.25">
      <c r="A124" s="19" t="str">
        <f>IF(I124="","",Kasblad!$B$1)</f>
        <v/>
      </c>
      <c r="B124" s="19" t="str">
        <f>IF(I124="","",Kasblad!$B$2)</f>
        <v/>
      </c>
      <c r="C124" s="9" t="str">
        <f>IF(I124="","",Kasblad!$B$5)</f>
        <v/>
      </c>
      <c r="D124" s="9" t="str">
        <f>IF(I124="","",Kasblad!$B$4)</f>
        <v/>
      </c>
      <c r="E124" s="23" t="str">
        <f>IF(I124="","",Kasblad!$D$1)</f>
        <v/>
      </c>
      <c r="F124" s="12" t="str">
        <f>IF(I124="","",Kasblad!$D$2)</f>
        <v/>
      </c>
      <c r="G124" s="16" t="str">
        <f>IF(I124="","",Kasblad!$D$3)</f>
        <v/>
      </c>
      <c r="H124" s="19" t="str">
        <f t="shared" si="2"/>
        <v/>
      </c>
      <c r="I124" s="24" t="str">
        <f>IF(Kasblad!G130="","",TEXT(Kasblad!G130,"0000"))</f>
        <v/>
      </c>
      <c r="J124" s="24" t="str">
        <f>IF(Kasblad!I130="","",TEXT(Kasblad!I130,"00000"))</f>
        <v/>
      </c>
      <c r="K124" s="24" t="str">
        <f>IF(Kasblad!J130="","",TEXT(Kasblad!J130,"0000"))</f>
        <v/>
      </c>
      <c r="L124" s="16" t="str">
        <f>IF(Kasblad!M130="","",Kasblad!M130)</f>
        <v/>
      </c>
      <c r="M124" s="17" t="str">
        <f>IF(Kasblad!D130&gt;0,"credit",IF(Kasblad!E130&gt;0,"debit",""))</f>
        <v/>
      </c>
      <c r="N124" s="26" t="str">
        <f>IF(I124="","",Kasblad!C130)</f>
        <v/>
      </c>
      <c r="P124" s="17" t="str">
        <f>IF(I124="","",Kasblad!O130)</f>
        <v/>
      </c>
      <c r="Q124" s="9" t="str">
        <f>IF(I124="","",Kasblad!B130)</f>
        <v/>
      </c>
    </row>
    <row r="125" spans="1:17" ht="13.5" x14ac:dyDescent="0.25">
      <c r="A125" s="19" t="str">
        <f>IF(I125="","",Kasblad!$B$1)</f>
        <v/>
      </c>
      <c r="B125" s="19" t="str">
        <f>IF(I125="","",Kasblad!$B$2)</f>
        <v/>
      </c>
      <c r="C125" s="9" t="str">
        <f>IF(I125="","",Kasblad!$B$5)</f>
        <v/>
      </c>
      <c r="D125" s="9" t="str">
        <f>IF(I125="","",Kasblad!$B$4)</f>
        <v/>
      </c>
      <c r="E125" s="23" t="str">
        <f>IF(I125="","",Kasblad!$D$1)</f>
        <v/>
      </c>
      <c r="F125" s="12" t="str">
        <f>IF(I125="","",Kasblad!$D$2)</f>
        <v/>
      </c>
      <c r="G125" s="16" t="str">
        <f>IF(I125="","",Kasblad!$D$3)</f>
        <v/>
      </c>
      <c r="H125" s="19" t="str">
        <f t="shared" si="2"/>
        <v/>
      </c>
      <c r="I125" s="24" t="str">
        <f>IF(Kasblad!G131="","",TEXT(Kasblad!G131,"0000"))</f>
        <v/>
      </c>
      <c r="J125" s="24" t="str">
        <f>IF(Kasblad!I131="","",TEXT(Kasblad!I131,"00000"))</f>
        <v/>
      </c>
      <c r="K125" s="24" t="str">
        <f>IF(Kasblad!J131="","",TEXT(Kasblad!J131,"0000"))</f>
        <v/>
      </c>
      <c r="L125" s="16" t="str">
        <f>IF(Kasblad!M131="","",Kasblad!M131)</f>
        <v/>
      </c>
      <c r="M125" s="17" t="str">
        <f>IF(Kasblad!D131&gt;0,"credit",IF(Kasblad!E131&gt;0,"debit",""))</f>
        <v/>
      </c>
      <c r="N125" s="26" t="str">
        <f>IF(I125="","",Kasblad!C131)</f>
        <v/>
      </c>
      <c r="P125" s="17" t="str">
        <f>IF(I125="","",Kasblad!O131)</f>
        <v/>
      </c>
      <c r="Q125" s="9" t="str">
        <f>IF(I125="","",Kasblad!B131)</f>
        <v/>
      </c>
    </row>
    <row r="126" spans="1:17" ht="13.5" x14ac:dyDescent="0.25">
      <c r="A126" s="19" t="str">
        <f>IF(I126="","",Kasblad!$B$1)</f>
        <v/>
      </c>
      <c r="B126" s="19" t="str">
        <f>IF(I126="","",Kasblad!$B$2)</f>
        <v/>
      </c>
      <c r="C126" s="9" t="str">
        <f>IF(I126="","",Kasblad!$B$5)</f>
        <v/>
      </c>
      <c r="D126" s="9" t="str">
        <f>IF(I126="","",Kasblad!$B$4)</f>
        <v/>
      </c>
      <c r="E126" s="23" t="str">
        <f>IF(I126="","",Kasblad!$D$1)</f>
        <v/>
      </c>
      <c r="F126" s="12" t="str">
        <f>IF(I126="","",Kasblad!$D$2)</f>
        <v/>
      </c>
      <c r="G126" s="16" t="str">
        <f>IF(I126="","",Kasblad!$D$3)</f>
        <v/>
      </c>
      <c r="H126" s="19" t="str">
        <f t="shared" si="2"/>
        <v/>
      </c>
      <c r="I126" s="24" t="str">
        <f>IF(Kasblad!G132="","",TEXT(Kasblad!G132,"0000"))</f>
        <v/>
      </c>
      <c r="J126" s="24" t="str">
        <f>IF(Kasblad!I132="","",TEXT(Kasblad!I132,"00000"))</f>
        <v/>
      </c>
      <c r="K126" s="24" t="str">
        <f>IF(Kasblad!J132="","",TEXT(Kasblad!J132,"0000"))</f>
        <v/>
      </c>
      <c r="L126" s="16" t="str">
        <f>IF(Kasblad!M132="","",Kasblad!M132)</f>
        <v/>
      </c>
      <c r="M126" s="17" t="str">
        <f>IF(Kasblad!D132&gt;0,"credit",IF(Kasblad!E132&gt;0,"debit",""))</f>
        <v/>
      </c>
      <c r="N126" s="26" t="str">
        <f>IF(I126="","",Kasblad!C132)</f>
        <v/>
      </c>
      <c r="P126" s="17" t="str">
        <f>IF(I126="","",Kasblad!O132)</f>
        <v/>
      </c>
      <c r="Q126" s="9" t="str">
        <f>IF(I126="","",Kasblad!B132)</f>
        <v/>
      </c>
    </row>
    <row r="127" spans="1:17" ht="13.5" x14ac:dyDescent="0.25">
      <c r="A127" s="19" t="str">
        <f>IF(I127="","",Kasblad!$B$1)</f>
        <v/>
      </c>
      <c r="B127" s="19" t="str">
        <f>IF(I127="","",Kasblad!$B$2)</f>
        <v/>
      </c>
      <c r="C127" s="9" t="str">
        <f>IF(I127="","",Kasblad!$B$5)</f>
        <v/>
      </c>
      <c r="D127" s="9" t="str">
        <f>IF(I127="","",Kasblad!$B$4)</f>
        <v/>
      </c>
      <c r="E127" s="23" t="str">
        <f>IF(I127="","",Kasblad!$D$1)</f>
        <v/>
      </c>
      <c r="F127" s="12" t="str">
        <f>IF(I127="","",Kasblad!$D$2)</f>
        <v/>
      </c>
      <c r="G127" s="16" t="str">
        <f>IF(I127="","",Kasblad!$D$3)</f>
        <v/>
      </c>
      <c r="H127" s="19" t="str">
        <f t="shared" si="2"/>
        <v/>
      </c>
      <c r="I127" s="24" t="str">
        <f>IF(Kasblad!G133="","",TEXT(Kasblad!G133,"0000"))</f>
        <v/>
      </c>
      <c r="J127" s="24" t="str">
        <f>IF(Kasblad!I133="","",TEXT(Kasblad!I133,"00000"))</f>
        <v/>
      </c>
      <c r="K127" s="24" t="str">
        <f>IF(Kasblad!J133="","",TEXT(Kasblad!J133,"0000"))</f>
        <v/>
      </c>
      <c r="L127" s="16" t="str">
        <f>IF(Kasblad!M133="","",Kasblad!M133)</f>
        <v/>
      </c>
      <c r="M127" s="17" t="str">
        <f>IF(Kasblad!D133&gt;0,"credit",IF(Kasblad!E133&gt;0,"debit",""))</f>
        <v/>
      </c>
      <c r="N127" s="26" t="str">
        <f>IF(I127="","",Kasblad!C133)</f>
        <v/>
      </c>
      <c r="P127" s="17" t="str">
        <f>IF(I127="","",Kasblad!O133)</f>
        <v/>
      </c>
      <c r="Q127" s="9" t="str">
        <f>IF(I127="","",Kasblad!B133)</f>
        <v/>
      </c>
    </row>
    <row r="128" spans="1:17" ht="13.5" x14ac:dyDescent="0.25">
      <c r="A128" s="19" t="str">
        <f>IF(I128="","",Kasblad!$B$1)</f>
        <v/>
      </c>
      <c r="B128" s="19" t="str">
        <f>IF(I128="","",Kasblad!$B$2)</f>
        <v/>
      </c>
      <c r="C128" s="9" t="str">
        <f>IF(I128="","",Kasblad!$B$5)</f>
        <v/>
      </c>
      <c r="D128" s="9" t="str">
        <f>IF(I128="","",Kasblad!$B$4)</f>
        <v/>
      </c>
      <c r="E128" s="23" t="str">
        <f>IF(I128="","",Kasblad!$D$1)</f>
        <v/>
      </c>
      <c r="F128" s="12" t="str">
        <f>IF(I128="","",Kasblad!$D$2)</f>
        <v/>
      </c>
      <c r="G128" s="16" t="str">
        <f>IF(I128="","",Kasblad!$D$3)</f>
        <v/>
      </c>
      <c r="H128" s="19" t="str">
        <f t="shared" si="2"/>
        <v/>
      </c>
      <c r="I128" s="24" t="str">
        <f>IF(Kasblad!G134="","",TEXT(Kasblad!G134,"0000"))</f>
        <v/>
      </c>
      <c r="J128" s="24" t="str">
        <f>IF(Kasblad!I134="","",TEXT(Kasblad!I134,"00000"))</f>
        <v/>
      </c>
      <c r="K128" s="24" t="str">
        <f>IF(Kasblad!J134="","",TEXT(Kasblad!J134,"0000"))</f>
        <v/>
      </c>
      <c r="L128" s="16" t="str">
        <f>IF(Kasblad!M134="","",Kasblad!M134)</f>
        <v/>
      </c>
      <c r="M128" s="17" t="str">
        <f>IF(Kasblad!D134&gt;0,"credit",IF(Kasblad!E134&gt;0,"debit",""))</f>
        <v/>
      </c>
      <c r="N128" s="26" t="str">
        <f>IF(I128="","",Kasblad!C134)</f>
        <v/>
      </c>
      <c r="P128" s="17" t="str">
        <f>IF(I128="","",Kasblad!O134)</f>
        <v/>
      </c>
      <c r="Q128" s="9" t="str">
        <f>IF(I128="","",Kasblad!B134)</f>
        <v/>
      </c>
    </row>
    <row r="129" spans="1:17" ht="13.5" x14ac:dyDescent="0.25">
      <c r="A129" s="19" t="str">
        <f>IF(I129="","",Kasblad!$B$1)</f>
        <v/>
      </c>
      <c r="B129" s="19" t="str">
        <f>IF(I129="","",Kasblad!$B$2)</f>
        <v/>
      </c>
      <c r="C129" s="9" t="str">
        <f>IF(I129="","",Kasblad!$B$5)</f>
        <v/>
      </c>
      <c r="D129" s="9" t="str">
        <f>IF(I129="","",Kasblad!$B$4)</f>
        <v/>
      </c>
      <c r="E129" s="23" t="str">
        <f>IF(I129="","",Kasblad!$D$1)</f>
        <v/>
      </c>
      <c r="F129" s="12" t="str">
        <f>IF(I129="","",Kasblad!$D$2)</f>
        <v/>
      </c>
      <c r="G129" s="16" t="str">
        <f>IF(I129="","",Kasblad!$D$3)</f>
        <v/>
      </c>
      <c r="H129" s="19" t="str">
        <f t="shared" si="2"/>
        <v/>
      </c>
      <c r="I129" s="24" t="str">
        <f>IF(Kasblad!G135="","",TEXT(Kasblad!G135,"0000"))</f>
        <v/>
      </c>
      <c r="J129" s="24" t="str">
        <f>IF(Kasblad!I135="","",TEXT(Kasblad!I135,"00000"))</f>
        <v/>
      </c>
      <c r="K129" s="24" t="str">
        <f>IF(Kasblad!J135="","",TEXT(Kasblad!J135,"0000"))</f>
        <v/>
      </c>
      <c r="L129" s="16" t="str">
        <f>IF(Kasblad!M135="","",Kasblad!M135)</f>
        <v/>
      </c>
      <c r="M129" s="17" t="str">
        <f>IF(Kasblad!D135&gt;0,"credit",IF(Kasblad!E135&gt;0,"debit",""))</f>
        <v/>
      </c>
      <c r="N129" s="26" t="str">
        <f>IF(I129="","",Kasblad!C135)</f>
        <v/>
      </c>
      <c r="P129" s="17" t="str">
        <f>IF(I129="","",Kasblad!O135)</f>
        <v/>
      </c>
      <c r="Q129" s="9" t="str">
        <f>IF(I129="","",Kasblad!B135)</f>
        <v/>
      </c>
    </row>
    <row r="130" spans="1:17" ht="13.5" x14ac:dyDescent="0.25">
      <c r="A130" s="19" t="str">
        <f>IF(I130="","",Kasblad!$B$1)</f>
        <v/>
      </c>
      <c r="B130" s="19" t="str">
        <f>IF(I130="","",Kasblad!$B$2)</f>
        <v/>
      </c>
      <c r="C130" s="9" t="str">
        <f>IF(I130="","",Kasblad!$B$5)</f>
        <v/>
      </c>
      <c r="D130" s="9" t="str">
        <f>IF(I130="","",Kasblad!$B$4)</f>
        <v/>
      </c>
      <c r="E130" s="23" t="str">
        <f>IF(I130="","",Kasblad!$D$1)</f>
        <v/>
      </c>
      <c r="F130" s="12" t="str">
        <f>IF(I130="","",Kasblad!$D$2)</f>
        <v/>
      </c>
      <c r="G130" s="16" t="str">
        <f>IF(I130="","",Kasblad!$D$3)</f>
        <v/>
      </c>
      <c r="H130" s="19" t="str">
        <f t="shared" si="2"/>
        <v/>
      </c>
      <c r="I130" s="24" t="str">
        <f>IF(Kasblad!G136="","",TEXT(Kasblad!G136,"0000"))</f>
        <v/>
      </c>
      <c r="J130" s="24" t="str">
        <f>IF(Kasblad!I136="","",TEXT(Kasblad!I136,"00000"))</f>
        <v/>
      </c>
      <c r="K130" s="24" t="str">
        <f>IF(Kasblad!J136="","",TEXT(Kasblad!J136,"0000"))</f>
        <v/>
      </c>
      <c r="L130" s="16" t="str">
        <f>IF(Kasblad!M136="","",Kasblad!M136)</f>
        <v/>
      </c>
      <c r="M130" s="17" t="str">
        <f>IF(Kasblad!D136&gt;0,"credit",IF(Kasblad!E136&gt;0,"debit",""))</f>
        <v/>
      </c>
      <c r="N130" s="26" t="str">
        <f>IF(I130="","",Kasblad!C136)</f>
        <v/>
      </c>
      <c r="P130" s="17" t="str">
        <f>IF(I130="","",Kasblad!O136)</f>
        <v/>
      </c>
      <c r="Q130" s="9" t="str">
        <f>IF(I130="","",Kasblad!B136)</f>
        <v/>
      </c>
    </row>
    <row r="131" spans="1:17" ht="13.5" x14ac:dyDescent="0.25">
      <c r="A131" s="19" t="str">
        <f>IF(I131="","",Kasblad!$B$1)</f>
        <v/>
      </c>
      <c r="B131" s="19" t="str">
        <f>IF(I131="","",Kasblad!$B$2)</f>
        <v/>
      </c>
      <c r="C131" s="9" t="str">
        <f>IF(I131="","",Kasblad!$B$5)</f>
        <v/>
      </c>
      <c r="D131" s="9" t="str">
        <f>IF(I131="","",Kasblad!$B$4)</f>
        <v/>
      </c>
      <c r="E131" s="23" t="str">
        <f>IF(I131="","",Kasblad!$D$1)</f>
        <v/>
      </c>
      <c r="F131" s="12" t="str">
        <f>IF(I131="","",Kasblad!$D$2)</f>
        <v/>
      </c>
      <c r="G131" s="16" t="str">
        <f>IF(I131="","",Kasblad!$D$3)</f>
        <v/>
      </c>
      <c r="H131" s="19" t="str">
        <f t="shared" si="2"/>
        <v/>
      </c>
      <c r="I131" s="24" t="str">
        <f>IF(Kasblad!G137="","",TEXT(Kasblad!G137,"0000"))</f>
        <v/>
      </c>
      <c r="J131" s="24" t="str">
        <f>IF(Kasblad!I137="","",TEXT(Kasblad!I137,"00000"))</f>
        <v/>
      </c>
      <c r="K131" s="24" t="str">
        <f>IF(Kasblad!J137="","",TEXT(Kasblad!J137,"0000"))</f>
        <v/>
      </c>
      <c r="L131" s="16" t="str">
        <f>IF(Kasblad!M137="","",Kasblad!M137)</f>
        <v/>
      </c>
      <c r="M131" s="17" t="str">
        <f>IF(Kasblad!D137&gt;0,"credit",IF(Kasblad!E137&gt;0,"debit",""))</f>
        <v/>
      </c>
      <c r="N131" s="26" t="str">
        <f>IF(I131="","",Kasblad!C137)</f>
        <v/>
      </c>
      <c r="P131" s="17" t="str">
        <f>IF(I131="","",Kasblad!O137)</f>
        <v/>
      </c>
      <c r="Q131" s="9" t="str">
        <f>IF(I131="","",Kasblad!B137)</f>
        <v/>
      </c>
    </row>
    <row r="132" spans="1:17" ht="13.5" x14ac:dyDescent="0.25">
      <c r="A132" s="19" t="str">
        <f>IF(I132="","",Kasblad!$B$1)</f>
        <v/>
      </c>
      <c r="B132" s="19" t="str">
        <f>IF(I132="","",Kasblad!$B$2)</f>
        <v/>
      </c>
      <c r="C132" s="9" t="str">
        <f>IF(I132="","",Kasblad!$B$5)</f>
        <v/>
      </c>
      <c r="D132" s="9" t="str">
        <f>IF(I132="","",Kasblad!$B$4)</f>
        <v/>
      </c>
      <c r="E132" s="23" t="str">
        <f>IF(I132="","",Kasblad!$D$1)</f>
        <v/>
      </c>
      <c r="F132" s="12" t="str">
        <f>IF(I132="","",Kasblad!$D$2)</f>
        <v/>
      </c>
      <c r="G132" s="16" t="str">
        <f>IF(I132="","",Kasblad!$D$3)</f>
        <v/>
      </c>
      <c r="H132" s="19" t="str">
        <f t="shared" si="2"/>
        <v/>
      </c>
      <c r="I132" s="24" t="str">
        <f>IF(Kasblad!G138="","",TEXT(Kasblad!G138,"0000"))</f>
        <v/>
      </c>
      <c r="J132" s="24" t="str">
        <f>IF(Kasblad!I138="","",TEXT(Kasblad!I138,"00000"))</f>
        <v/>
      </c>
      <c r="K132" s="24" t="str">
        <f>IF(Kasblad!J138="","",TEXT(Kasblad!J138,"0000"))</f>
        <v/>
      </c>
      <c r="L132" s="16" t="str">
        <f>IF(Kasblad!M138="","",Kasblad!M138)</f>
        <v/>
      </c>
      <c r="M132" s="17" t="str">
        <f>IF(Kasblad!D138&gt;0,"credit",IF(Kasblad!E138&gt;0,"debit",""))</f>
        <v/>
      </c>
      <c r="N132" s="26" t="str">
        <f>IF(I132="","",Kasblad!C138)</f>
        <v/>
      </c>
      <c r="P132" s="17" t="str">
        <f>IF(I132="","",Kasblad!O138)</f>
        <v/>
      </c>
      <c r="Q132" s="9" t="str">
        <f>IF(I132="","",Kasblad!B138)</f>
        <v/>
      </c>
    </row>
    <row r="133" spans="1:17" ht="13.5" x14ac:dyDescent="0.25">
      <c r="A133" s="19" t="str">
        <f>IF(I133="","",Kasblad!$B$1)</f>
        <v/>
      </c>
      <c r="B133" s="19" t="str">
        <f>IF(I133="","",Kasblad!$B$2)</f>
        <v/>
      </c>
      <c r="C133" s="9" t="str">
        <f>IF(I133="","",Kasblad!$B$5)</f>
        <v/>
      </c>
      <c r="D133" s="9" t="str">
        <f>IF(I133="","",Kasblad!$B$4)</f>
        <v/>
      </c>
      <c r="E133" s="23" t="str">
        <f>IF(I133="","",Kasblad!$D$1)</f>
        <v/>
      </c>
      <c r="F133" s="12" t="str">
        <f>IF(I133="","",Kasblad!$D$2)</f>
        <v/>
      </c>
      <c r="G133" s="16" t="str">
        <f>IF(I133="","",Kasblad!$D$3)</f>
        <v/>
      </c>
      <c r="H133" s="19" t="str">
        <f t="shared" si="2"/>
        <v/>
      </c>
      <c r="I133" s="24" t="str">
        <f>IF(Kasblad!G139="","",TEXT(Kasblad!G139,"0000"))</f>
        <v/>
      </c>
      <c r="J133" s="24" t="str">
        <f>IF(Kasblad!I139="","",TEXT(Kasblad!I139,"00000"))</f>
        <v/>
      </c>
      <c r="K133" s="24" t="str">
        <f>IF(Kasblad!J139="","",TEXT(Kasblad!J139,"0000"))</f>
        <v/>
      </c>
      <c r="L133" s="16" t="str">
        <f>IF(Kasblad!M139="","",Kasblad!M139)</f>
        <v/>
      </c>
      <c r="M133" s="17" t="str">
        <f>IF(Kasblad!D139&gt;0,"credit",IF(Kasblad!E139&gt;0,"debit",""))</f>
        <v/>
      </c>
      <c r="N133" s="26" t="str">
        <f>IF(I133="","",Kasblad!C139)</f>
        <v/>
      </c>
      <c r="P133" s="17" t="str">
        <f>IF(I133="","",Kasblad!O139)</f>
        <v/>
      </c>
      <c r="Q133" s="9" t="str">
        <f>IF(I133="","",Kasblad!B139)</f>
        <v/>
      </c>
    </row>
    <row r="134" spans="1:17" ht="13.5" x14ac:dyDescent="0.25">
      <c r="A134" s="19" t="str">
        <f>IF(I134="","",Kasblad!$B$1)</f>
        <v/>
      </c>
      <c r="B134" s="19" t="str">
        <f>IF(I134="","",Kasblad!$B$2)</f>
        <v/>
      </c>
      <c r="C134" s="9" t="str">
        <f>IF(I134="","",Kasblad!$B$5)</f>
        <v/>
      </c>
      <c r="D134" s="9" t="str">
        <f>IF(I134="","",Kasblad!$B$4)</f>
        <v/>
      </c>
      <c r="E134" s="23" t="str">
        <f>IF(I134="","",Kasblad!$D$1)</f>
        <v/>
      </c>
      <c r="F134" s="12" t="str">
        <f>IF(I134="","",Kasblad!$D$2)</f>
        <v/>
      </c>
      <c r="G134" s="16" t="str">
        <f>IF(I134="","",Kasblad!$D$3)</f>
        <v/>
      </c>
      <c r="H134" s="19" t="str">
        <f>IF(I134="","",1)</f>
        <v/>
      </c>
      <c r="I134" s="24" t="str">
        <f>IF(Kasblad!G140="","",TEXT(Kasblad!G140,"0000"))</f>
        <v/>
      </c>
      <c r="J134" s="24" t="str">
        <f>IF(Kasblad!I140="","",TEXT(Kasblad!I140,"00000"))</f>
        <v/>
      </c>
      <c r="K134" s="24" t="str">
        <f>IF(Kasblad!J140="","",TEXT(Kasblad!J140,"0000"))</f>
        <v/>
      </c>
      <c r="L134" s="16" t="str">
        <f>IF(Kasblad!M140="","",Kasblad!M140)</f>
        <v/>
      </c>
      <c r="M134" s="17" t="str">
        <f>IF(Kasblad!D140&gt;0,"credit",IF(Kasblad!E140&gt;0,"debit",""))</f>
        <v/>
      </c>
      <c r="N134" s="26" t="str">
        <f>IF(I134="","",Kasblad!C140)</f>
        <v/>
      </c>
      <c r="P134" s="17" t="str">
        <f>IF(I134="","",Kasblad!O140)</f>
        <v/>
      </c>
      <c r="Q134" s="9" t="str">
        <f>IF(I134="","",Kasblad!B140)</f>
        <v/>
      </c>
    </row>
    <row r="135" spans="1:17" ht="13.5" x14ac:dyDescent="0.25">
      <c r="I135" s="24" t="str">
        <f>IF(Kasblad!G141="","",TEXT(Kasblad!G141,"0000"))</f>
        <v/>
      </c>
      <c r="J135" s="24" t="str">
        <f>IF(Kasblad!I141="","",TEXT(Kasblad!I141,"00000"))</f>
        <v/>
      </c>
      <c r="K135" s="24" t="str">
        <f>IF(Kasblad!J141="","",TEXT(Kasblad!J141,"0000"))</f>
        <v/>
      </c>
    </row>
    <row r="136" spans="1:17" ht="13.5" x14ac:dyDescent="0.25">
      <c r="J136" s="24" t="str">
        <f>IF(Kasblad!I142="","",TEXT(Kasblad!I142,"00000"))</f>
        <v/>
      </c>
    </row>
    <row r="137" spans="1:17" ht="13.5" x14ac:dyDescent="0.25">
      <c r="J137" s="24" t="str">
        <f>IF(Kasblad!I143="","",TEXT(Kasblad!I143,"00000"))</f>
        <v/>
      </c>
    </row>
    <row r="138" spans="1:17" ht="13.5" x14ac:dyDescent="0.25">
      <c r="J138" s="24" t="str">
        <f>IF(Kasblad!I144="","",TEXT(Kasblad!I144,"00000"))</f>
        <v/>
      </c>
    </row>
    <row r="139" spans="1:17" ht="13.5" x14ac:dyDescent="0.25">
      <c r="J139" s="24" t="str">
        <f>IF(Kasblad!I145="","",TEXT(Kasblad!I145,"00000"))</f>
        <v/>
      </c>
    </row>
    <row r="140" spans="1:17" ht="13.5" x14ac:dyDescent="0.25">
      <c r="J140" s="24" t="str">
        <f>IF(Kasblad!I146="","",TEXT(Kasblad!I146,"00000"))</f>
        <v/>
      </c>
    </row>
    <row r="141" spans="1:17" ht="13.5" x14ac:dyDescent="0.25">
      <c r="J141" s="24" t="str">
        <f>IF(Kasblad!I147="","",TEXT(Kasblad!I147,"00000"))</f>
        <v/>
      </c>
    </row>
    <row r="142" spans="1:17" ht="13.5" x14ac:dyDescent="0.25">
      <c r="J142" s="24" t="str">
        <f>IF(Kasblad!I148="","",TEXT(Kasblad!I148,"00000"))</f>
        <v/>
      </c>
    </row>
    <row r="143" spans="1:17" ht="13.5" x14ac:dyDescent="0.25">
      <c r="J143" s="24" t="str">
        <f>IF(Kasblad!I149="","",TEXT(Kasblad!I149,"00000"))</f>
        <v/>
      </c>
    </row>
    <row r="144" spans="1:17" ht="13.5" x14ac:dyDescent="0.25">
      <c r="J144" s="24" t="str">
        <f>IF(Kasblad!I150="","",TEXT(Kasblad!I150,"00000"))</f>
        <v/>
      </c>
    </row>
    <row r="145" spans="10:10" ht="13.5" x14ac:dyDescent="0.25">
      <c r="J145" s="24" t="str">
        <f>IF(Kasblad!I151="","",TEXT(Kasblad!I151,"00000"))</f>
        <v/>
      </c>
    </row>
    <row r="146" spans="10:10" ht="13.5" x14ac:dyDescent="0.25">
      <c r="J146" s="24" t="str">
        <f>IF(Kasblad!I152="","",TEXT(Kasblad!I152,"00000"))</f>
        <v/>
      </c>
    </row>
    <row r="147" spans="10:10" ht="13.5" x14ac:dyDescent="0.25">
      <c r="J147" s="24" t="str">
        <f>IF(Kasblad!I153="","",TEXT(Kasblad!I153,"00000"))</f>
        <v/>
      </c>
    </row>
    <row r="148" spans="10:10" ht="13.5" x14ac:dyDescent="0.25">
      <c r="J148" s="24" t="str">
        <f>IF(Kasblad!I154="","",TEXT(Kasblad!I154,"00000"))</f>
        <v/>
      </c>
    </row>
    <row r="149" spans="10:10" ht="13.5" x14ac:dyDescent="0.25">
      <c r="J149" s="24" t="str">
        <f>IF(Kasblad!I155="","",TEXT(Kasblad!I155,"00000"))</f>
        <v/>
      </c>
    </row>
    <row r="150" spans="10:10" ht="13.5" x14ac:dyDescent="0.25">
      <c r="J150" s="24" t="str">
        <f>IF(Kasblad!I156="","",TEXT(Kasblad!I156,"00000"))</f>
        <v/>
      </c>
    </row>
    <row r="151" spans="10:10" ht="13.5" x14ac:dyDescent="0.25">
      <c r="J151" s="24" t="str">
        <f>IF(Kasblad!I157="","",TEXT(Kasblad!I157,"00000"))</f>
        <v/>
      </c>
    </row>
    <row r="152" spans="10:10" ht="13.5" x14ac:dyDescent="0.25">
      <c r="J152" s="24" t="str">
        <f>IF(Kasblad!I158="","",TEXT(Kasblad!I158,"00000"))</f>
        <v/>
      </c>
    </row>
    <row r="153" spans="10:10" ht="13.5" x14ac:dyDescent="0.25">
      <c r="J153" s="24" t="str">
        <f>IF(Kasblad!I159="","",TEXT(Kasblad!I159,"00000"))</f>
        <v/>
      </c>
    </row>
    <row r="154" spans="10:10" ht="13.5" x14ac:dyDescent="0.25">
      <c r="J154" s="24" t="str">
        <f>IF(Kasblad!I160="","",TEXT(Kasblad!I160,"00000"))</f>
        <v/>
      </c>
    </row>
    <row r="155" spans="10:10" ht="13.5" x14ac:dyDescent="0.25">
      <c r="J155" s="24" t="str">
        <f>IF(Kasblad!I161="","",TEXT(Kasblad!I161,"00000"))</f>
        <v/>
      </c>
    </row>
    <row r="156" spans="10:10" ht="13.5" x14ac:dyDescent="0.25">
      <c r="J156" s="24" t="str">
        <f>IF(Kasblad!I162="","",TEXT(Kasblad!I162,"00000"))</f>
        <v/>
      </c>
    </row>
    <row r="157" spans="10:10" ht="13.5" x14ac:dyDescent="0.25">
      <c r="J157" s="24" t="str">
        <f>IF(Kasblad!I163="","",TEXT(Kasblad!I163,"00000"))</f>
        <v/>
      </c>
    </row>
    <row r="158" spans="10:10" ht="13.5" x14ac:dyDescent="0.25">
      <c r="J158" s="24" t="str">
        <f>IF(Kasblad!I164="","",TEXT(Kasblad!I164,"00000"))</f>
        <v/>
      </c>
    </row>
    <row r="159" spans="10:10" ht="13.5" x14ac:dyDescent="0.25">
      <c r="J159" s="24" t="str">
        <f>IF(Kasblad!I165="","",TEXT(Kasblad!I165,"00000"))</f>
        <v/>
      </c>
    </row>
    <row r="160" spans="10:10" ht="13.5" x14ac:dyDescent="0.25">
      <c r="J160" s="24" t="str">
        <f>IF(Kasblad!I166="","",TEXT(Kasblad!I166,"00000"))</f>
        <v/>
      </c>
    </row>
    <row r="161" spans="10:10" ht="13.5" x14ac:dyDescent="0.25">
      <c r="J161" s="24" t="str">
        <f>IF(Kasblad!I167="","",TEXT(Kasblad!I167,"00000"))</f>
        <v/>
      </c>
    </row>
    <row r="162" spans="10:10" ht="13.5" x14ac:dyDescent="0.25">
      <c r="J162" s="24" t="str">
        <f>IF(Kasblad!I168="","",TEXT(Kasblad!I168,"00000"))</f>
        <v/>
      </c>
    </row>
    <row r="163" spans="10:10" ht="13.5" x14ac:dyDescent="0.25">
      <c r="J163" s="24" t="str">
        <f>IF(Kasblad!I169="","",TEXT(Kasblad!I169,"00000"))</f>
        <v/>
      </c>
    </row>
    <row r="164" spans="10:10" ht="13.5" x14ac:dyDescent="0.25">
      <c r="J164" s="24" t="str">
        <f>IF(Kasblad!I170="","",TEXT(Kasblad!I170,"00000"))</f>
        <v/>
      </c>
    </row>
  </sheetData>
  <sheetProtection selectLockedCell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45"/>
  <sheetViews>
    <sheetView tabSelected="1" zoomScaleNormal="100" zoomScaleSheetLayoutView="100" workbookViewId="0">
      <pane xSplit="2" ySplit="9" topLeftCell="C10" activePane="bottomRight" state="frozen"/>
      <selection pane="topRight" activeCell="C1" sqref="C1"/>
      <selection pane="bottomLeft" activeCell="A10" sqref="A10"/>
      <selection pane="bottomRight" activeCell="B4" sqref="B4"/>
    </sheetView>
  </sheetViews>
  <sheetFormatPr defaultRowHeight="11.25" x14ac:dyDescent="0.2"/>
  <cols>
    <col min="1" max="1" width="9.140625" style="3" bestFit="1" customWidth="1"/>
    <col min="2" max="2" width="16.28515625" style="2" customWidth="1"/>
    <col min="3" max="3" width="28.85546875" style="4" customWidth="1"/>
    <col min="4" max="5" width="13.7109375" style="3" customWidth="1"/>
    <col min="6" max="6" width="10.42578125" style="3" customWidth="1"/>
    <col min="7" max="7" width="10" style="4" customWidth="1"/>
    <col min="8" max="8" width="40.140625" style="47" bestFit="1" customWidth="1"/>
    <col min="9" max="9" width="11.28515625" style="47" bestFit="1" customWidth="1"/>
    <col min="10" max="10" width="9.140625" style="47"/>
    <col min="11" max="11" width="14.5703125" style="3" customWidth="1"/>
    <col min="12" max="12" width="19.7109375" style="46" customWidth="1"/>
    <col min="13" max="13" width="13.7109375" style="3" customWidth="1"/>
    <col min="14" max="17" width="9.7109375" style="3" customWidth="1"/>
    <col min="18" max="19" width="9.140625" style="54" customWidth="1"/>
    <col min="20" max="20" width="9.140625" style="3" customWidth="1"/>
    <col min="21" max="16384" width="9.140625" style="3"/>
  </cols>
  <sheetData>
    <row r="1" spans="1:33" x14ac:dyDescent="0.2">
      <c r="A1" s="58" t="s">
        <v>17</v>
      </c>
      <c r="B1" s="58" t="s">
        <v>1</v>
      </c>
      <c r="C1" s="59" t="s">
        <v>8</v>
      </c>
      <c r="D1" s="48">
        <v>1</v>
      </c>
      <c r="E1" s="111" t="s">
        <v>870</v>
      </c>
      <c r="F1" s="112" t="s">
        <v>871</v>
      </c>
      <c r="G1" s="112"/>
      <c r="H1" s="60"/>
      <c r="I1" s="60"/>
      <c r="J1" s="60"/>
      <c r="K1" s="58"/>
      <c r="L1" s="61"/>
      <c r="M1" s="58"/>
      <c r="N1" s="58"/>
      <c r="O1" s="58"/>
      <c r="P1" s="58"/>
      <c r="Q1" s="58"/>
      <c r="R1" s="93"/>
      <c r="S1" s="93"/>
      <c r="T1" s="76"/>
    </row>
    <row r="2" spans="1:33" x14ac:dyDescent="0.2">
      <c r="A2" s="58" t="s">
        <v>5</v>
      </c>
      <c r="B2" s="58" t="s">
        <v>2</v>
      </c>
      <c r="C2" s="59" t="s">
        <v>19</v>
      </c>
      <c r="D2" s="62">
        <f>D9</f>
        <v>750</v>
      </c>
      <c r="E2" s="63"/>
      <c r="F2" s="58"/>
      <c r="G2" s="58"/>
      <c r="H2" s="60"/>
      <c r="I2" s="60"/>
      <c r="J2" s="60"/>
      <c r="K2" s="58"/>
      <c r="L2" s="61"/>
      <c r="M2" s="58"/>
      <c r="N2" s="58"/>
      <c r="O2" s="58"/>
      <c r="P2" s="58"/>
      <c r="Q2" s="58"/>
      <c r="R2" s="93"/>
      <c r="S2" s="93"/>
      <c r="T2" s="76"/>
    </row>
    <row r="3" spans="1:33" x14ac:dyDescent="0.2">
      <c r="A3" s="63"/>
      <c r="B3" s="64"/>
      <c r="C3" s="65" t="s">
        <v>10</v>
      </c>
      <c r="D3" s="62">
        <f>D144</f>
        <v>6791</v>
      </c>
      <c r="E3" s="63"/>
      <c r="F3" s="63" t="s">
        <v>23</v>
      </c>
      <c r="G3" s="58"/>
      <c r="H3" s="60"/>
      <c r="I3" s="60"/>
      <c r="J3" s="60"/>
      <c r="K3" s="58"/>
      <c r="L3" s="61"/>
      <c r="M3" s="58"/>
      <c r="N3" s="58"/>
      <c r="O3" s="58"/>
      <c r="P3" s="58"/>
      <c r="Q3" s="58"/>
      <c r="R3" s="93"/>
      <c r="S3" s="93"/>
      <c r="T3" s="76"/>
    </row>
    <row r="4" spans="1:33" x14ac:dyDescent="0.2">
      <c r="A4" s="58" t="s">
        <v>21</v>
      </c>
      <c r="B4" s="49" t="s">
        <v>875</v>
      </c>
      <c r="C4" s="65" t="s">
        <v>22</v>
      </c>
      <c r="D4" s="62">
        <f>ROUND((D3-D2),2)</f>
        <v>6041</v>
      </c>
      <c r="E4" s="63"/>
      <c r="F4" s="63" t="s">
        <v>24</v>
      </c>
      <c r="G4" s="58"/>
      <c r="H4" s="60"/>
      <c r="I4" s="60"/>
      <c r="J4" s="60"/>
      <c r="K4" s="58"/>
      <c r="L4" s="61"/>
      <c r="M4" s="58"/>
      <c r="N4" s="58"/>
      <c r="O4" s="58"/>
      <c r="P4" s="58"/>
      <c r="Q4" s="58"/>
      <c r="R4" s="93"/>
      <c r="S4" s="93"/>
      <c r="T4" s="76"/>
      <c r="Z4" s="3" t="s">
        <v>872</v>
      </c>
      <c r="AA4" s="113">
        <v>0.21</v>
      </c>
      <c r="AC4" s="3" t="s">
        <v>874</v>
      </c>
      <c r="AD4" s="3">
        <v>20</v>
      </c>
      <c r="AE4" s="3">
        <v>22</v>
      </c>
      <c r="AF4" s="3">
        <v>20.9</v>
      </c>
      <c r="AG4" s="3">
        <v>21.1</v>
      </c>
    </row>
    <row r="5" spans="1:33" ht="22.5" x14ac:dyDescent="0.2">
      <c r="A5" s="66" t="s">
        <v>18</v>
      </c>
      <c r="B5" s="50">
        <v>43496</v>
      </c>
      <c r="C5" s="67"/>
      <c r="D5" s="63"/>
      <c r="E5" s="63"/>
      <c r="F5" s="58"/>
      <c r="G5" s="58"/>
      <c r="H5" s="60"/>
      <c r="I5" s="60"/>
      <c r="J5" s="60"/>
      <c r="K5" s="58"/>
      <c r="L5" s="61"/>
      <c r="M5" s="58"/>
      <c r="N5" s="58"/>
      <c r="O5" s="58"/>
      <c r="P5" s="58"/>
      <c r="Q5" s="58"/>
      <c r="R5" s="93"/>
      <c r="S5" s="93"/>
      <c r="T5" s="76"/>
      <c r="Z5" s="3" t="s">
        <v>873</v>
      </c>
      <c r="AA5" s="113">
        <v>0.09</v>
      </c>
      <c r="AC5" s="3" t="s">
        <v>874</v>
      </c>
      <c r="AD5" s="3">
        <v>8</v>
      </c>
      <c r="AE5" s="3">
        <v>10</v>
      </c>
      <c r="AF5" s="3">
        <v>8.9</v>
      </c>
      <c r="AG5" s="3">
        <v>9.1</v>
      </c>
    </row>
    <row r="6" spans="1:33" x14ac:dyDescent="0.2">
      <c r="A6" s="58"/>
      <c r="B6" s="58"/>
      <c r="C6" s="58"/>
      <c r="D6" s="63"/>
      <c r="E6" s="63"/>
      <c r="F6" s="58"/>
      <c r="G6" s="58"/>
      <c r="H6" s="60"/>
      <c r="I6" s="60"/>
      <c r="J6" s="60"/>
      <c r="K6" s="58"/>
      <c r="L6" s="61"/>
      <c r="M6" s="58"/>
      <c r="N6" s="58"/>
      <c r="O6" s="58"/>
      <c r="P6" s="58"/>
      <c r="Q6" s="58"/>
      <c r="R6" s="93"/>
      <c r="S6" s="93"/>
      <c r="T6" s="76"/>
    </row>
    <row r="7" spans="1:33" s="57" customFormat="1" x14ac:dyDescent="0.2">
      <c r="A7" s="68" t="s">
        <v>20</v>
      </c>
      <c r="B7" s="69" t="s">
        <v>6</v>
      </c>
      <c r="C7" s="68" t="s">
        <v>13</v>
      </c>
      <c r="D7" s="70" t="s">
        <v>859</v>
      </c>
      <c r="E7" s="70" t="s">
        <v>861</v>
      </c>
      <c r="F7" s="68" t="s">
        <v>857</v>
      </c>
      <c r="G7" s="68" t="s">
        <v>849</v>
      </c>
      <c r="H7" s="68" t="s">
        <v>864</v>
      </c>
      <c r="I7" s="71" t="s">
        <v>43</v>
      </c>
      <c r="J7" s="71" t="s">
        <v>3</v>
      </c>
      <c r="K7" s="68" t="s">
        <v>853</v>
      </c>
      <c r="L7" s="72" t="s">
        <v>39</v>
      </c>
      <c r="M7" s="68" t="s">
        <v>855</v>
      </c>
      <c r="N7" s="68" t="s">
        <v>857</v>
      </c>
      <c r="O7" s="68" t="s">
        <v>857</v>
      </c>
      <c r="P7" s="68" t="s">
        <v>851</v>
      </c>
      <c r="Q7" s="68" t="s">
        <v>865</v>
      </c>
      <c r="R7" s="94"/>
      <c r="S7" s="94"/>
      <c r="T7" s="95"/>
    </row>
    <row r="8" spans="1:33" s="57" customFormat="1" x14ac:dyDescent="0.2">
      <c r="A8" s="68"/>
      <c r="B8" s="69"/>
      <c r="C8" s="68"/>
      <c r="D8" s="70" t="s">
        <v>860</v>
      </c>
      <c r="E8" s="70" t="s">
        <v>862</v>
      </c>
      <c r="F8" s="68" t="s">
        <v>863</v>
      </c>
      <c r="G8" s="68" t="s">
        <v>850</v>
      </c>
      <c r="H8" s="68"/>
      <c r="I8" s="71" t="s">
        <v>42</v>
      </c>
      <c r="J8" s="71" t="s">
        <v>41</v>
      </c>
      <c r="K8" s="68" t="s">
        <v>854</v>
      </c>
      <c r="L8" s="72" t="s">
        <v>40</v>
      </c>
      <c r="M8" s="68" t="s">
        <v>856</v>
      </c>
      <c r="N8" s="68" t="s">
        <v>858</v>
      </c>
      <c r="O8" s="68" t="s">
        <v>44</v>
      </c>
      <c r="P8" s="68" t="s">
        <v>852</v>
      </c>
      <c r="Q8" s="68" t="s">
        <v>866</v>
      </c>
      <c r="R8" s="94"/>
      <c r="S8" s="94"/>
      <c r="T8" s="95"/>
    </row>
    <row r="9" spans="1:33" s="56" customFormat="1" x14ac:dyDescent="0.2">
      <c r="A9" s="97"/>
      <c r="B9" s="103">
        <f>B5</f>
        <v>43496</v>
      </c>
      <c r="C9" s="104" t="s">
        <v>19</v>
      </c>
      <c r="D9" s="102">
        <v>750</v>
      </c>
      <c r="E9" s="108"/>
      <c r="F9" s="97"/>
      <c r="G9" s="98">
        <v>1000</v>
      </c>
      <c r="H9" s="110" t="str">
        <f>VLOOKUP(G:G,Rekeningschema!A:B,2,FALSE)</f>
        <v>Kas</v>
      </c>
      <c r="I9" s="109"/>
      <c r="J9" s="109"/>
      <c r="K9" s="97"/>
      <c r="L9" s="99"/>
      <c r="M9" s="73"/>
      <c r="N9" s="73"/>
      <c r="O9" s="73"/>
      <c r="P9" s="73"/>
      <c r="Q9" s="73"/>
      <c r="R9" s="100">
        <f>+D9</f>
        <v>750</v>
      </c>
      <c r="S9" s="100"/>
      <c r="T9" s="75"/>
    </row>
    <row r="10" spans="1:33" x14ac:dyDescent="0.2">
      <c r="A10" s="107">
        <v>1</v>
      </c>
      <c r="B10" s="105">
        <f>IF(C10="","",B5)</f>
        <v>43496</v>
      </c>
      <c r="C10" s="5" t="s">
        <v>869</v>
      </c>
      <c r="D10" s="1">
        <v>6150</v>
      </c>
      <c r="E10" s="1"/>
      <c r="F10" s="1">
        <v>1067.3599999999999</v>
      </c>
      <c r="G10" s="98">
        <v>8020</v>
      </c>
      <c r="H10" s="96" t="str">
        <f>IF(G10="","", VLOOKUP(G:G,Rekeningschema!A:B,2,FALSE))</f>
        <v>Omzet hoog</v>
      </c>
      <c r="I10" s="101"/>
      <c r="J10" s="101"/>
      <c r="K10" s="86" t="str">
        <f>IF(M10="","",IF(F10="",IF(O10="","Akkoord","Fout BTW bedrag"),IF(AND(N10&gt;$AF$4,N10&lt;$AG$4),"Akkoord",IF(AND(N10&gt;$AF$5,N10&lt;$AG$5),"Akkoord", "Fout BTW bedrag"))))</f>
        <v>Akkoord</v>
      </c>
      <c r="L10" s="106">
        <f>IF(D9+D10-E10&lt;0,"aanpassen kas, deze kan niet negatief zijn",D9+D10-E10)</f>
        <v>6900</v>
      </c>
      <c r="M10" s="87">
        <f t="shared" ref="M10" si="0">IF(AND(D10="",E10=""),"",ROUND((D10+E10-F10),2))</f>
        <v>5082.6400000000003</v>
      </c>
      <c r="N10" s="88">
        <f>IF(F10="","",F10/M10*100)</f>
        <v>21.00011017896211</v>
      </c>
      <c r="O10" s="89" t="str">
        <f>IF((AND(N10&gt;$AD$4,N10&lt;$AE$4)),(IF(E10&gt;0,IF(P10="VH","VH",IF(P10="IH","IH",IF(P10="","IH",P10))),IF(P10="VH","VH",IF(P10="IH","IH",IF(P10="","IH",P10))))),IF((AND(N10&gt;$AD$5,N10&lt;$AE$5)),(IF(E10&gt;0,IF(P10="VL","VL","IL"),"VL")),IF(P10="",P10,"")))</f>
        <v>VH</v>
      </c>
      <c r="P10" s="89" t="str">
        <f>IF(G10="","",VLOOKUP(G:G,Rekeningschema!A:L,11,FALSE))</f>
        <v>VH</v>
      </c>
      <c r="Q10" s="89" t="str">
        <f>RIGHT(O10,1)</f>
        <v>H</v>
      </c>
      <c r="R10" s="90">
        <f t="shared" ref="R10" si="1">IF(D10="",0,(IF(O10="",D10-F10,(ROUND(M10*(1+(N10/100)),2)))))</f>
        <v>6150</v>
      </c>
      <c r="S10" s="91">
        <f t="shared" ref="S10" si="2">IF(E10="",0,IF(O10="",E10-F10,(ROUND(M10*(1+(N10/100)),2))))</f>
        <v>0</v>
      </c>
      <c r="T10" s="91"/>
      <c r="U10" s="4"/>
    </row>
    <row r="11" spans="1:33" x14ac:dyDescent="0.2">
      <c r="A11" s="107">
        <f>A10+1</f>
        <v>2</v>
      </c>
      <c r="B11" s="105">
        <f>IF(C11="","",B10)</f>
        <v>43496</v>
      </c>
      <c r="C11" s="5" t="s">
        <v>868</v>
      </c>
      <c r="D11" s="1"/>
      <c r="E11" s="1">
        <v>109</v>
      </c>
      <c r="F11" s="1">
        <v>9</v>
      </c>
      <c r="G11" s="98">
        <v>5010</v>
      </c>
      <c r="H11" s="96" t="str">
        <f>IF(G11="","", VLOOKUP(G:G,Rekeningschema!A:B,2,FALSE))</f>
        <v>Inkopen laag</v>
      </c>
      <c r="I11" s="101"/>
      <c r="J11" s="101"/>
      <c r="K11" s="86" t="str">
        <f>IF(M11="","",IF(F11="",IF(O11="","Akkoord","Fout BTW bedrag"),IF(AND(N11&gt;$AF$4,N11&lt;$AG$4),"Akkoord",IF(AND(N11&gt;$AF$5,N11&lt;$AG$5),"Akkoord", "Fout BTW bedrag"))))</f>
        <v>Akkoord</v>
      </c>
      <c r="L11" s="106">
        <f t="shared" ref="L11:L42" si="3">IF(L10="aanpassen kas, deze kan niet negatief zijn","aanpassen kas, deze kan niet negatief zijn",IF(L10+D11-E11&lt;0,"aanpassen kas, deze kan niet negatief zijn",L10+D11-E11))</f>
        <v>6791</v>
      </c>
      <c r="M11" s="87">
        <f t="shared" ref="M11:M74" si="4">IF(AND(D11="",E11=""),"",ROUND((D11+E11-F11),2))</f>
        <v>100</v>
      </c>
      <c r="N11" s="88">
        <f>IF(F11="","",F11/M11*100)</f>
        <v>9</v>
      </c>
      <c r="O11" s="89" t="str">
        <f>IF((AND(N11&gt;$AD$4,N11&lt;$AE$4)),(IF(E11&gt;0,IF(P11="VH","VH",IF(P11="IH","IH",IF(P11="","IH",P11))),IF(P11="VH","VH",IF(P11="IH","IH",IF(P11="","IH",P11))))),IF((AND(N11&gt;$AD$5,N11&lt;$AE$5)),(IF(E11&gt;0,IF(P11="VL","VL","IL"),"VL")),IF(P11="",P11,"")))</f>
        <v>IL</v>
      </c>
      <c r="P11" s="89" t="str">
        <f>IF(G11="","",VLOOKUP(G:G,Rekeningschema!A:L,11,FALSE))</f>
        <v>IL</v>
      </c>
      <c r="Q11" s="89" t="str">
        <f t="shared" ref="Q11:Q74" si="5">RIGHT(O11,1)</f>
        <v>L</v>
      </c>
      <c r="R11" s="90">
        <f t="shared" ref="R11:R74" si="6">IF(D11="",0,(IF(O11="",D11-F11,(ROUND(M11*(1+(N11/100)),2)))))</f>
        <v>0</v>
      </c>
      <c r="S11" s="91">
        <f t="shared" ref="S11:S74" si="7">IF(E11="",0,IF(O11="",E11-F11,(ROUND(M11*(1+(N11/100)),2))))</f>
        <v>109</v>
      </c>
      <c r="T11" s="92"/>
    </row>
    <row r="12" spans="1:33" x14ac:dyDescent="0.2">
      <c r="A12" s="107">
        <f t="shared" ref="A12:A75" si="8">A11+1</f>
        <v>3</v>
      </c>
      <c r="B12" s="105" t="str">
        <f t="shared" ref="B12:B75" si="9">IF(C12="","",B11)</f>
        <v/>
      </c>
      <c r="C12" s="5"/>
      <c r="D12" s="1"/>
      <c r="E12" s="1"/>
      <c r="F12" s="1"/>
      <c r="G12" s="98">
        <v>4060</v>
      </c>
      <c r="H12" s="96" t="str">
        <f>IF(G12="","", VLOOKUP(G:G,Rekeningschema!A:B,2,FALSE))</f>
        <v>Kantinekosten (consumpties op werkplek geen maaltijd)</v>
      </c>
      <c r="I12" s="101"/>
      <c r="J12" s="101"/>
      <c r="K12" s="86" t="str">
        <f t="shared" ref="K12:K75" si="10">IF(M12="","",IF(F12="",IF(O12="","Akkoord","Fout BTW bedrag"),IF(AND(N12&gt;$AF$4,N12&lt;$AG$4),"Akkoord",IF(AND(N12&gt;$AF$5,N12&lt;$AG$5),"Akkoord", "Fout BTW bedrag"))))</f>
        <v/>
      </c>
      <c r="L12" s="106">
        <f t="shared" si="3"/>
        <v>6791</v>
      </c>
      <c r="M12" s="87" t="str">
        <f t="shared" si="4"/>
        <v/>
      </c>
      <c r="N12" s="88" t="str">
        <f t="shared" ref="N11:N74" si="11">IF(F12="","",F12/M12*100)</f>
        <v/>
      </c>
      <c r="O12" s="89" t="str">
        <f t="shared" ref="O12:O75" si="12">IF((AND(N12&gt;$AD$4,N12&lt;$AE$4)),(IF(E12&gt;0,IF(P12="VH","VH",IF(P12="IH","IH",IF(P12="","IH",P12))),IF(P12="VH","VH",IF(P12="IH","IH",IF(P12="","IH",P12))))),IF((AND(N12&gt;$AD$5,N12&lt;$AE$5)),(IF(E12&gt;0,IF(P12="VL","VL","IL"),"VL")),IF(P12="",P12,"")))</f>
        <v/>
      </c>
      <c r="P12" s="89" t="str">
        <f>IF(G12="","",VLOOKUP(G:G,Rekeningschema!A:L,11,FALSE))</f>
        <v/>
      </c>
      <c r="Q12" s="89" t="str">
        <f t="shared" si="5"/>
        <v/>
      </c>
      <c r="R12" s="90">
        <f t="shared" si="6"/>
        <v>0</v>
      </c>
      <c r="S12" s="91">
        <f t="shared" si="7"/>
        <v>0</v>
      </c>
      <c r="T12" s="92"/>
    </row>
    <row r="13" spans="1:33" x14ac:dyDescent="0.2">
      <c r="A13" s="107">
        <f>A12+1</f>
        <v>4</v>
      </c>
      <c r="B13" s="105" t="str">
        <f>IF(C13="","",B12)</f>
        <v/>
      </c>
      <c r="C13" s="5"/>
      <c r="D13" s="1"/>
      <c r="E13" s="1"/>
      <c r="F13" s="1"/>
      <c r="G13" s="98"/>
      <c r="H13" s="96" t="str">
        <f>IF(G13="","", VLOOKUP(G:G,Rekeningschema!A:B,2,FALSE))</f>
        <v/>
      </c>
      <c r="I13" s="101"/>
      <c r="J13" s="101"/>
      <c r="K13" s="86" t="str">
        <f t="shared" si="10"/>
        <v/>
      </c>
      <c r="L13" s="106">
        <f>IF(L12="aanpassen kas, deze kan niet negatief zijn","aanpassen kas, deze kan niet negatief zijn",IF(L12+D13-E13&lt;0,"aanpassen kas, deze kan niet negatief zijn",L12+D13-E13))</f>
        <v>6791</v>
      </c>
      <c r="M13" s="87" t="str">
        <f t="shared" si="4"/>
        <v/>
      </c>
      <c r="N13" s="88" t="str">
        <f t="shared" si="11"/>
        <v/>
      </c>
      <c r="O13" s="89" t="str">
        <f t="shared" si="12"/>
        <v/>
      </c>
      <c r="P13" s="89" t="str">
        <f>IF(G13="","",VLOOKUP(G:G,Rekeningschema!A:L,11,FALSE))</f>
        <v/>
      </c>
      <c r="Q13" s="89" t="str">
        <f t="shared" si="5"/>
        <v/>
      </c>
      <c r="R13" s="90">
        <f t="shared" si="6"/>
        <v>0</v>
      </c>
      <c r="S13" s="91">
        <f t="shared" si="7"/>
        <v>0</v>
      </c>
      <c r="T13" s="92"/>
    </row>
    <row r="14" spans="1:33" x14ac:dyDescent="0.2">
      <c r="A14" s="107">
        <f t="shared" si="8"/>
        <v>5</v>
      </c>
      <c r="B14" s="105" t="str">
        <f t="shared" si="9"/>
        <v/>
      </c>
      <c r="C14" s="5"/>
      <c r="D14" s="1"/>
      <c r="E14" s="1"/>
      <c r="F14" s="1"/>
      <c r="G14" s="98"/>
      <c r="H14" s="96" t="str">
        <f>IF(G14="","", VLOOKUP(G:G,Rekeningschema!A:B,2,FALSE))</f>
        <v/>
      </c>
      <c r="I14" s="101"/>
      <c r="J14" s="101"/>
      <c r="K14" s="86" t="str">
        <f t="shared" si="10"/>
        <v/>
      </c>
      <c r="L14" s="106">
        <f t="shared" si="3"/>
        <v>6791</v>
      </c>
      <c r="M14" s="87" t="str">
        <f t="shared" si="4"/>
        <v/>
      </c>
      <c r="N14" s="88" t="str">
        <f t="shared" si="11"/>
        <v/>
      </c>
      <c r="O14" s="89" t="str">
        <f t="shared" si="12"/>
        <v/>
      </c>
      <c r="P14" s="89" t="str">
        <f>IF(G14="","",VLOOKUP(G:G,Rekeningschema!A:L,11,FALSE))</f>
        <v/>
      </c>
      <c r="Q14" s="89" t="str">
        <f t="shared" si="5"/>
        <v/>
      </c>
      <c r="R14" s="90">
        <f t="shared" si="6"/>
        <v>0</v>
      </c>
      <c r="S14" s="91">
        <f t="shared" si="7"/>
        <v>0</v>
      </c>
      <c r="T14" s="92"/>
    </row>
    <row r="15" spans="1:33" x14ac:dyDescent="0.2">
      <c r="A15" s="107">
        <f>A14+1</f>
        <v>6</v>
      </c>
      <c r="B15" s="105" t="str">
        <f>IF(C15="","",B14)</f>
        <v/>
      </c>
      <c r="C15" s="5"/>
      <c r="D15" s="1"/>
      <c r="E15" s="1"/>
      <c r="F15" s="1"/>
      <c r="G15" s="98"/>
      <c r="H15" s="96" t="str">
        <f>IF(G15="","", VLOOKUP(G:G,Rekeningschema!A:B,2,FALSE))</f>
        <v/>
      </c>
      <c r="I15" s="101"/>
      <c r="J15" s="101"/>
      <c r="K15" s="86" t="str">
        <f t="shared" si="10"/>
        <v/>
      </c>
      <c r="L15" s="106">
        <f>IF(L14="aanpassen kas, deze kan niet negatief zijn","aanpassen kas, deze kan niet negatief zijn",IF(L14+D15-E15&lt;0,"aanpassen kas, deze kan niet negatief zijn",L14+D15-E15))</f>
        <v>6791</v>
      </c>
      <c r="M15" s="87" t="str">
        <f t="shared" si="4"/>
        <v/>
      </c>
      <c r="N15" s="88" t="str">
        <f t="shared" si="11"/>
        <v/>
      </c>
      <c r="O15" s="89" t="str">
        <f t="shared" si="12"/>
        <v/>
      </c>
      <c r="P15" s="89" t="str">
        <f>IF(G15="","",VLOOKUP(G:G,Rekeningschema!A:L,11,FALSE))</f>
        <v/>
      </c>
      <c r="Q15" s="89" t="str">
        <f t="shared" si="5"/>
        <v/>
      </c>
      <c r="R15" s="90">
        <f t="shared" si="6"/>
        <v>0</v>
      </c>
      <c r="S15" s="91">
        <f t="shared" si="7"/>
        <v>0</v>
      </c>
      <c r="T15" s="92"/>
    </row>
    <row r="16" spans="1:33" x14ac:dyDescent="0.2">
      <c r="A16" s="107">
        <f>A15+1</f>
        <v>7</v>
      </c>
      <c r="B16" s="105" t="str">
        <f t="shared" si="9"/>
        <v/>
      </c>
      <c r="C16" s="5"/>
      <c r="D16" s="1"/>
      <c r="E16" s="1"/>
      <c r="F16" s="1"/>
      <c r="G16" s="98"/>
      <c r="H16" s="96" t="str">
        <f>IF(G16="","", VLOOKUP(G:G,Rekeningschema!A:B,2,FALSE))</f>
        <v/>
      </c>
      <c r="I16" s="101"/>
      <c r="J16" s="101"/>
      <c r="K16" s="86" t="str">
        <f t="shared" si="10"/>
        <v/>
      </c>
      <c r="L16" s="106">
        <f t="shared" si="3"/>
        <v>6791</v>
      </c>
      <c r="M16" s="87" t="str">
        <f t="shared" si="4"/>
        <v/>
      </c>
      <c r="N16" s="88" t="str">
        <f t="shared" si="11"/>
        <v/>
      </c>
      <c r="O16" s="89" t="str">
        <f t="shared" si="12"/>
        <v/>
      </c>
      <c r="P16" s="89" t="str">
        <f>IF(G16="","",VLOOKUP(G:G,Rekeningschema!A:L,11,FALSE))</f>
        <v/>
      </c>
      <c r="Q16" s="89" t="str">
        <f t="shared" si="5"/>
        <v/>
      </c>
      <c r="R16" s="90">
        <f t="shared" si="6"/>
        <v>0</v>
      </c>
      <c r="S16" s="91">
        <f t="shared" si="7"/>
        <v>0</v>
      </c>
      <c r="T16" s="92"/>
    </row>
    <row r="17" spans="1:20" x14ac:dyDescent="0.2">
      <c r="A17" s="107">
        <f>A16+1</f>
        <v>8</v>
      </c>
      <c r="B17" s="105" t="str">
        <f>IF(C17="","",B16)</f>
        <v/>
      </c>
      <c r="C17" s="5"/>
      <c r="D17" s="1"/>
      <c r="E17" s="1"/>
      <c r="F17" s="1"/>
      <c r="G17" s="98"/>
      <c r="H17" s="96" t="str">
        <f>IF(G17="","", VLOOKUP(G:G,Rekeningschema!A:B,2,FALSE))</f>
        <v/>
      </c>
      <c r="I17" s="101"/>
      <c r="J17" s="101"/>
      <c r="K17" s="86" t="str">
        <f t="shared" si="10"/>
        <v/>
      </c>
      <c r="L17" s="106">
        <f>IF(L16="aanpassen kas, deze kan niet negatief zijn","aanpassen kas, deze kan niet negatief zijn",IF(L16+D17-E17&lt;0,"aanpassen kas, deze kan niet negatief zijn",L16+D17-E17))</f>
        <v>6791</v>
      </c>
      <c r="M17" s="87" t="str">
        <f t="shared" si="4"/>
        <v/>
      </c>
      <c r="N17" s="88" t="str">
        <f t="shared" si="11"/>
        <v/>
      </c>
      <c r="O17" s="89" t="str">
        <f t="shared" si="12"/>
        <v/>
      </c>
      <c r="P17" s="89" t="str">
        <f>IF(G17="","",VLOOKUP(G:G,Rekeningschema!A:L,11,FALSE))</f>
        <v/>
      </c>
      <c r="Q17" s="89" t="str">
        <f t="shared" si="5"/>
        <v/>
      </c>
      <c r="R17" s="90">
        <f t="shared" si="6"/>
        <v>0</v>
      </c>
      <c r="S17" s="91">
        <f t="shared" si="7"/>
        <v>0</v>
      </c>
      <c r="T17" s="92"/>
    </row>
    <row r="18" spans="1:20" x14ac:dyDescent="0.2">
      <c r="A18" s="107">
        <f>A17+1</f>
        <v>9</v>
      </c>
      <c r="B18" s="105" t="str">
        <f>IF(C18="","",B17)</f>
        <v/>
      </c>
      <c r="C18" s="5"/>
      <c r="D18" s="1"/>
      <c r="E18" s="1"/>
      <c r="F18" s="1"/>
      <c r="G18" s="98"/>
      <c r="H18" s="96" t="str">
        <f>IF(G18="","", VLOOKUP(G:G,Rekeningschema!A:B,2,FALSE))</f>
        <v/>
      </c>
      <c r="I18" s="101"/>
      <c r="J18" s="101"/>
      <c r="K18" s="86" t="str">
        <f t="shared" si="10"/>
        <v/>
      </c>
      <c r="L18" s="106">
        <f>IF(L17="aanpassen kas, deze kan niet negatief zijn","aanpassen kas, deze kan niet negatief zijn",IF(L17+D18-E18&lt;0,"aanpassen kas, deze kan niet negatief zijn",L17+D18-E18))</f>
        <v>6791</v>
      </c>
      <c r="M18" s="87" t="str">
        <f t="shared" si="4"/>
        <v/>
      </c>
      <c r="N18" s="88" t="str">
        <f t="shared" si="11"/>
        <v/>
      </c>
      <c r="O18" s="89" t="str">
        <f t="shared" si="12"/>
        <v/>
      </c>
      <c r="P18" s="89" t="str">
        <f>IF(G18="","",VLOOKUP(G:G,Rekeningschema!A:L,11,FALSE))</f>
        <v/>
      </c>
      <c r="Q18" s="89" t="str">
        <f t="shared" si="5"/>
        <v/>
      </c>
      <c r="R18" s="90">
        <f t="shared" si="6"/>
        <v>0</v>
      </c>
      <c r="S18" s="91">
        <f t="shared" si="7"/>
        <v>0</v>
      </c>
      <c r="T18" s="92"/>
    </row>
    <row r="19" spans="1:20" x14ac:dyDescent="0.2">
      <c r="A19" s="107">
        <f t="shared" si="8"/>
        <v>10</v>
      </c>
      <c r="B19" s="105" t="str">
        <f t="shared" si="9"/>
        <v/>
      </c>
      <c r="C19" s="5"/>
      <c r="D19" s="1"/>
      <c r="E19" s="1"/>
      <c r="F19" s="1"/>
      <c r="G19" s="98"/>
      <c r="H19" s="96" t="str">
        <f>IF(G19="","", VLOOKUP(G:G,Rekeningschema!A:B,2,FALSE))</f>
        <v/>
      </c>
      <c r="I19" s="101"/>
      <c r="J19" s="101"/>
      <c r="K19" s="86" t="str">
        <f t="shared" si="10"/>
        <v/>
      </c>
      <c r="L19" s="106">
        <f t="shared" si="3"/>
        <v>6791</v>
      </c>
      <c r="M19" s="87" t="str">
        <f t="shared" si="4"/>
        <v/>
      </c>
      <c r="N19" s="88" t="str">
        <f t="shared" si="11"/>
        <v/>
      </c>
      <c r="O19" s="89" t="str">
        <f t="shared" si="12"/>
        <v/>
      </c>
      <c r="P19" s="89" t="str">
        <f>IF(G19="","",VLOOKUP(G:G,Rekeningschema!A:L,11,FALSE))</f>
        <v/>
      </c>
      <c r="Q19" s="89" t="str">
        <f t="shared" si="5"/>
        <v/>
      </c>
      <c r="R19" s="90">
        <f t="shared" si="6"/>
        <v>0</v>
      </c>
      <c r="S19" s="91">
        <f t="shared" si="7"/>
        <v>0</v>
      </c>
      <c r="T19" s="92"/>
    </row>
    <row r="20" spans="1:20" x14ac:dyDescent="0.2">
      <c r="A20" s="107">
        <f t="shared" si="8"/>
        <v>11</v>
      </c>
      <c r="B20" s="105" t="str">
        <f t="shared" si="9"/>
        <v/>
      </c>
      <c r="C20" s="5"/>
      <c r="D20" s="1"/>
      <c r="E20" s="1"/>
      <c r="F20" s="1"/>
      <c r="G20" s="98"/>
      <c r="H20" s="96" t="str">
        <f>IF(G20="","", VLOOKUP(G:G,Rekeningschema!A:B,2,FALSE))</f>
        <v/>
      </c>
      <c r="I20" s="101"/>
      <c r="J20" s="101"/>
      <c r="K20" s="86" t="str">
        <f t="shared" si="10"/>
        <v/>
      </c>
      <c r="L20" s="106">
        <f t="shared" si="3"/>
        <v>6791</v>
      </c>
      <c r="M20" s="87" t="str">
        <f t="shared" si="4"/>
        <v/>
      </c>
      <c r="N20" s="88" t="str">
        <f t="shared" si="11"/>
        <v/>
      </c>
      <c r="O20" s="89" t="str">
        <f t="shared" si="12"/>
        <v/>
      </c>
      <c r="P20" s="89" t="str">
        <f>IF(G20="","",VLOOKUP(G:G,Rekeningschema!A:L,11,FALSE))</f>
        <v/>
      </c>
      <c r="Q20" s="89" t="str">
        <f t="shared" si="5"/>
        <v/>
      </c>
      <c r="R20" s="90">
        <f t="shared" si="6"/>
        <v>0</v>
      </c>
      <c r="S20" s="91">
        <f t="shared" si="7"/>
        <v>0</v>
      </c>
      <c r="T20" s="92"/>
    </row>
    <row r="21" spans="1:20" x14ac:dyDescent="0.2">
      <c r="A21" s="107">
        <f t="shared" si="8"/>
        <v>12</v>
      </c>
      <c r="B21" s="105" t="str">
        <f t="shared" si="9"/>
        <v/>
      </c>
      <c r="C21" s="5"/>
      <c r="D21" s="1"/>
      <c r="E21" s="1"/>
      <c r="F21" s="1"/>
      <c r="G21" s="98"/>
      <c r="H21" s="96" t="str">
        <f>IF(G21="","", VLOOKUP(G:G,Rekeningschema!A:B,2,FALSE))</f>
        <v/>
      </c>
      <c r="I21" s="101"/>
      <c r="J21" s="101"/>
      <c r="K21" s="86" t="str">
        <f t="shared" si="10"/>
        <v/>
      </c>
      <c r="L21" s="106">
        <f t="shared" si="3"/>
        <v>6791</v>
      </c>
      <c r="M21" s="87" t="str">
        <f t="shared" si="4"/>
        <v/>
      </c>
      <c r="N21" s="88" t="str">
        <f t="shared" si="11"/>
        <v/>
      </c>
      <c r="O21" s="89" t="str">
        <f t="shared" si="12"/>
        <v/>
      </c>
      <c r="P21" s="89" t="str">
        <f>IF(G21="","",VLOOKUP(G:G,Rekeningschema!A:L,11,FALSE))</f>
        <v/>
      </c>
      <c r="Q21" s="89" t="str">
        <f t="shared" si="5"/>
        <v/>
      </c>
      <c r="R21" s="90">
        <f t="shared" si="6"/>
        <v>0</v>
      </c>
      <c r="S21" s="91">
        <f t="shared" si="7"/>
        <v>0</v>
      </c>
      <c r="T21" s="92"/>
    </row>
    <row r="22" spans="1:20" x14ac:dyDescent="0.2">
      <c r="A22" s="107">
        <f t="shared" si="8"/>
        <v>13</v>
      </c>
      <c r="B22" s="105" t="str">
        <f t="shared" si="9"/>
        <v/>
      </c>
      <c r="C22" s="5"/>
      <c r="D22" s="1"/>
      <c r="E22" s="1"/>
      <c r="F22" s="1"/>
      <c r="G22" s="98"/>
      <c r="H22" s="96" t="str">
        <f>IF(G22="","", VLOOKUP(G:G,Rekeningschema!A:B,2,FALSE))</f>
        <v/>
      </c>
      <c r="I22" s="101"/>
      <c r="J22" s="101"/>
      <c r="K22" s="86" t="str">
        <f t="shared" si="10"/>
        <v/>
      </c>
      <c r="L22" s="106">
        <f t="shared" si="3"/>
        <v>6791</v>
      </c>
      <c r="M22" s="87" t="str">
        <f t="shared" si="4"/>
        <v/>
      </c>
      <c r="N22" s="88" t="str">
        <f t="shared" si="11"/>
        <v/>
      </c>
      <c r="O22" s="89" t="str">
        <f t="shared" si="12"/>
        <v/>
      </c>
      <c r="P22" s="89" t="str">
        <f>IF(G22="","",VLOOKUP(G:G,Rekeningschema!A:L,11,FALSE))</f>
        <v/>
      </c>
      <c r="Q22" s="89" t="str">
        <f t="shared" si="5"/>
        <v/>
      </c>
      <c r="R22" s="90">
        <f t="shared" si="6"/>
        <v>0</v>
      </c>
      <c r="S22" s="91">
        <f t="shared" si="7"/>
        <v>0</v>
      </c>
      <c r="T22" s="92"/>
    </row>
    <row r="23" spans="1:20" x14ac:dyDescent="0.2">
      <c r="A23" s="107">
        <f t="shared" si="8"/>
        <v>14</v>
      </c>
      <c r="B23" s="105" t="str">
        <f t="shared" si="9"/>
        <v/>
      </c>
      <c r="C23" s="5"/>
      <c r="D23" s="1"/>
      <c r="E23" s="1"/>
      <c r="F23" s="1"/>
      <c r="G23" s="98"/>
      <c r="H23" s="96" t="str">
        <f>IF(G23="","", VLOOKUP(G:G,Rekeningschema!A:B,2,FALSE))</f>
        <v/>
      </c>
      <c r="I23" s="101"/>
      <c r="J23" s="101"/>
      <c r="K23" s="86" t="str">
        <f t="shared" si="10"/>
        <v/>
      </c>
      <c r="L23" s="106">
        <f t="shared" si="3"/>
        <v>6791</v>
      </c>
      <c r="M23" s="87" t="str">
        <f t="shared" si="4"/>
        <v/>
      </c>
      <c r="N23" s="88" t="str">
        <f t="shared" si="11"/>
        <v/>
      </c>
      <c r="O23" s="89" t="str">
        <f t="shared" si="12"/>
        <v/>
      </c>
      <c r="P23" s="89" t="str">
        <f>IF(G23="","",VLOOKUP(G:G,Rekeningschema!A:L,11,FALSE))</f>
        <v/>
      </c>
      <c r="Q23" s="89" t="str">
        <f t="shared" si="5"/>
        <v/>
      </c>
      <c r="R23" s="90">
        <f t="shared" si="6"/>
        <v>0</v>
      </c>
      <c r="S23" s="91">
        <f t="shared" si="7"/>
        <v>0</v>
      </c>
      <c r="T23" s="92"/>
    </row>
    <row r="24" spans="1:20" x14ac:dyDescent="0.2">
      <c r="A24" s="107">
        <f t="shared" si="8"/>
        <v>15</v>
      </c>
      <c r="B24" s="105" t="str">
        <f t="shared" si="9"/>
        <v/>
      </c>
      <c r="C24" s="5"/>
      <c r="D24" s="1"/>
      <c r="E24" s="1"/>
      <c r="F24" s="1"/>
      <c r="G24" s="98"/>
      <c r="H24" s="96" t="str">
        <f>IF(G24="","", VLOOKUP(G:G,Rekeningschema!A:B,2,FALSE))</f>
        <v/>
      </c>
      <c r="I24" s="101"/>
      <c r="J24" s="101"/>
      <c r="K24" s="86" t="str">
        <f t="shared" si="10"/>
        <v/>
      </c>
      <c r="L24" s="106">
        <f t="shared" si="3"/>
        <v>6791</v>
      </c>
      <c r="M24" s="87" t="str">
        <f t="shared" si="4"/>
        <v/>
      </c>
      <c r="N24" s="88" t="str">
        <f t="shared" si="11"/>
        <v/>
      </c>
      <c r="O24" s="89" t="str">
        <f t="shared" si="12"/>
        <v/>
      </c>
      <c r="P24" s="89" t="str">
        <f>IF(G24="","",VLOOKUP(G:G,Rekeningschema!A:L,11,FALSE))</f>
        <v/>
      </c>
      <c r="Q24" s="89" t="str">
        <f t="shared" si="5"/>
        <v/>
      </c>
      <c r="R24" s="90">
        <f t="shared" si="6"/>
        <v>0</v>
      </c>
      <c r="S24" s="91">
        <f t="shared" si="7"/>
        <v>0</v>
      </c>
      <c r="T24" s="92"/>
    </row>
    <row r="25" spans="1:20" x14ac:dyDescent="0.2">
      <c r="A25" s="107">
        <f t="shared" si="8"/>
        <v>16</v>
      </c>
      <c r="B25" s="105" t="str">
        <f t="shared" si="9"/>
        <v/>
      </c>
      <c r="C25" s="5"/>
      <c r="D25" s="1"/>
      <c r="E25" s="1"/>
      <c r="F25" s="1"/>
      <c r="G25" s="98"/>
      <c r="H25" s="96" t="str">
        <f>IF(G25="","", VLOOKUP(G:G,Rekeningschema!A:B,2,FALSE))</f>
        <v/>
      </c>
      <c r="I25" s="101"/>
      <c r="J25" s="101"/>
      <c r="K25" s="86" t="str">
        <f t="shared" si="10"/>
        <v/>
      </c>
      <c r="L25" s="106">
        <f t="shared" si="3"/>
        <v>6791</v>
      </c>
      <c r="M25" s="87" t="str">
        <f t="shared" si="4"/>
        <v/>
      </c>
      <c r="N25" s="88" t="str">
        <f t="shared" si="11"/>
        <v/>
      </c>
      <c r="O25" s="89" t="str">
        <f t="shared" si="12"/>
        <v/>
      </c>
      <c r="P25" s="89" t="str">
        <f>IF(G25="","",VLOOKUP(G:G,Rekeningschema!A:L,11,FALSE))</f>
        <v/>
      </c>
      <c r="Q25" s="89" t="str">
        <f t="shared" si="5"/>
        <v/>
      </c>
      <c r="R25" s="90">
        <f t="shared" si="6"/>
        <v>0</v>
      </c>
      <c r="S25" s="91">
        <f t="shared" si="7"/>
        <v>0</v>
      </c>
      <c r="T25" s="92"/>
    </row>
    <row r="26" spans="1:20" x14ac:dyDescent="0.2">
      <c r="A26" s="107">
        <f t="shared" si="8"/>
        <v>17</v>
      </c>
      <c r="B26" s="105" t="str">
        <f t="shared" si="9"/>
        <v/>
      </c>
      <c r="C26" s="5"/>
      <c r="D26" s="1"/>
      <c r="E26" s="1"/>
      <c r="F26" s="1"/>
      <c r="G26" s="98"/>
      <c r="H26" s="96" t="str">
        <f>IF(G26="","", VLOOKUP(G:G,Rekeningschema!A:B,2,FALSE))</f>
        <v/>
      </c>
      <c r="I26" s="101"/>
      <c r="J26" s="101"/>
      <c r="K26" s="86" t="str">
        <f t="shared" si="10"/>
        <v/>
      </c>
      <c r="L26" s="106">
        <f t="shared" si="3"/>
        <v>6791</v>
      </c>
      <c r="M26" s="87" t="str">
        <f t="shared" si="4"/>
        <v/>
      </c>
      <c r="N26" s="88" t="str">
        <f t="shared" si="11"/>
        <v/>
      </c>
      <c r="O26" s="89" t="str">
        <f t="shared" si="12"/>
        <v/>
      </c>
      <c r="P26" s="89" t="str">
        <f>IF(G26="","",VLOOKUP(G:G,Rekeningschema!A:L,11,FALSE))</f>
        <v/>
      </c>
      <c r="Q26" s="89" t="str">
        <f t="shared" si="5"/>
        <v/>
      </c>
      <c r="R26" s="90">
        <f t="shared" si="6"/>
        <v>0</v>
      </c>
      <c r="S26" s="91">
        <f t="shared" si="7"/>
        <v>0</v>
      </c>
      <c r="T26" s="92"/>
    </row>
    <row r="27" spans="1:20" x14ac:dyDescent="0.2">
      <c r="A27" s="107">
        <f t="shared" si="8"/>
        <v>18</v>
      </c>
      <c r="B27" s="105" t="str">
        <f t="shared" si="9"/>
        <v/>
      </c>
      <c r="C27" s="5"/>
      <c r="D27" s="1"/>
      <c r="E27" s="1"/>
      <c r="F27" s="1"/>
      <c r="G27" s="98"/>
      <c r="H27" s="96" t="str">
        <f>IF(G27="","", VLOOKUP(G:G,Rekeningschema!A:B,2,FALSE))</f>
        <v/>
      </c>
      <c r="I27" s="101"/>
      <c r="J27" s="101"/>
      <c r="K27" s="86" t="str">
        <f t="shared" si="10"/>
        <v/>
      </c>
      <c r="L27" s="106">
        <f t="shared" si="3"/>
        <v>6791</v>
      </c>
      <c r="M27" s="87" t="str">
        <f t="shared" si="4"/>
        <v/>
      </c>
      <c r="N27" s="88" t="str">
        <f t="shared" si="11"/>
        <v/>
      </c>
      <c r="O27" s="89" t="str">
        <f t="shared" si="12"/>
        <v/>
      </c>
      <c r="P27" s="89" t="str">
        <f>IF(G27="","",VLOOKUP(G:G,Rekeningschema!A:L,11,FALSE))</f>
        <v/>
      </c>
      <c r="Q27" s="89" t="str">
        <f t="shared" si="5"/>
        <v/>
      </c>
      <c r="R27" s="90">
        <f t="shared" si="6"/>
        <v>0</v>
      </c>
      <c r="S27" s="91">
        <f t="shared" si="7"/>
        <v>0</v>
      </c>
      <c r="T27" s="92"/>
    </row>
    <row r="28" spans="1:20" x14ac:dyDescent="0.2">
      <c r="A28" s="107">
        <f t="shared" si="8"/>
        <v>19</v>
      </c>
      <c r="B28" s="105" t="str">
        <f t="shared" si="9"/>
        <v/>
      </c>
      <c r="C28" s="5"/>
      <c r="D28" s="1"/>
      <c r="E28" s="1"/>
      <c r="F28" s="1"/>
      <c r="G28" s="98"/>
      <c r="H28" s="96" t="str">
        <f>IF(G28="","", VLOOKUP(G:G,Rekeningschema!A:B,2,FALSE))</f>
        <v/>
      </c>
      <c r="I28" s="101"/>
      <c r="J28" s="101"/>
      <c r="K28" s="86" t="str">
        <f t="shared" si="10"/>
        <v/>
      </c>
      <c r="L28" s="106">
        <f t="shared" si="3"/>
        <v>6791</v>
      </c>
      <c r="M28" s="87" t="str">
        <f t="shared" si="4"/>
        <v/>
      </c>
      <c r="N28" s="88" t="str">
        <f t="shared" si="11"/>
        <v/>
      </c>
      <c r="O28" s="89" t="str">
        <f t="shared" si="12"/>
        <v/>
      </c>
      <c r="P28" s="89" t="str">
        <f>IF(G28="","",VLOOKUP(G:G,Rekeningschema!A:L,11,FALSE))</f>
        <v/>
      </c>
      <c r="Q28" s="89" t="str">
        <f t="shared" si="5"/>
        <v/>
      </c>
      <c r="R28" s="90">
        <f t="shared" si="6"/>
        <v>0</v>
      </c>
      <c r="S28" s="91">
        <f t="shared" si="7"/>
        <v>0</v>
      </c>
      <c r="T28" s="92"/>
    </row>
    <row r="29" spans="1:20" x14ac:dyDescent="0.2">
      <c r="A29" s="107">
        <f t="shared" si="8"/>
        <v>20</v>
      </c>
      <c r="B29" s="105" t="str">
        <f t="shared" si="9"/>
        <v/>
      </c>
      <c r="C29" s="5"/>
      <c r="D29" s="1"/>
      <c r="E29" s="1"/>
      <c r="F29" s="1"/>
      <c r="G29" s="98"/>
      <c r="H29" s="96" t="str">
        <f>IF(G29="","", VLOOKUP(G:G,Rekeningschema!A:B,2,FALSE))</f>
        <v/>
      </c>
      <c r="I29" s="101"/>
      <c r="J29" s="101"/>
      <c r="K29" s="86" t="str">
        <f t="shared" si="10"/>
        <v/>
      </c>
      <c r="L29" s="106">
        <f t="shared" si="3"/>
        <v>6791</v>
      </c>
      <c r="M29" s="87" t="str">
        <f t="shared" si="4"/>
        <v/>
      </c>
      <c r="N29" s="88" t="str">
        <f t="shared" si="11"/>
        <v/>
      </c>
      <c r="O29" s="89" t="str">
        <f t="shared" si="12"/>
        <v/>
      </c>
      <c r="P29" s="89" t="str">
        <f>IF(G29="","",VLOOKUP(G:G,Rekeningschema!A:L,11,FALSE))</f>
        <v/>
      </c>
      <c r="Q29" s="89" t="str">
        <f t="shared" si="5"/>
        <v/>
      </c>
      <c r="R29" s="90">
        <f t="shared" si="6"/>
        <v>0</v>
      </c>
      <c r="S29" s="91">
        <f t="shared" si="7"/>
        <v>0</v>
      </c>
      <c r="T29" s="92"/>
    </row>
    <row r="30" spans="1:20" x14ac:dyDescent="0.2">
      <c r="A30" s="107">
        <f t="shared" si="8"/>
        <v>21</v>
      </c>
      <c r="B30" s="105" t="str">
        <f t="shared" si="9"/>
        <v/>
      </c>
      <c r="C30" s="5"/>
      <c r="D30" s="1"/>
      <c r="E30" s="1"/>
      <c r="F30" s="1"/>
      <c r="G30" s="98"/>
      <c r="H30" s="96" t="str">
        <f>IF(G30="","", VLOOKUP(G:G,Rekeningschema!A:B,2,FALSE))</f>
        <v/>
      </c>
      <c r="I30" s="101"/>
      <c r="J30" s="101"/>
      <c r="K30" s="86" t="str">
        <f t="shared" si="10"/>
        <v/>
      </c>
      <c r="L30" s="106">
        <f t="shared" si="3"/>
        <v>6791</v>
      </c>
      <c r="M30" s="87" t="str">
        <f t="shared" si="4"/>
        <v/>
      </c>
      <c r="N30" s="88" t="str">
        <f t="shared" si="11"/>
        <v/>
      </c>
      <c r="O30" s="89" t="str">
        <f t="shared" si="12"/>
        <v/>
      </c>
      <c r="P30" s="89" t="str">
        <f>IF(G30="","",VLOOKUP(G:G,Rekeningschema!A:L,11,FALSE))</f>
        <v/>
      </c>
      <c r="Q30" s="89" t="str">
        <f t="shared" si="5"/>
        <v/>
      </c>
      <c r="R30" s="90">
        <f t="shared" si="6"/>
        <v>0</v>
      </c>
      <c r="S30" s="91">
        <f t="shared" si="7"/>
        <v>0</v>
      </c>
      <c r="T30" s="92"/>
    </row>
    <row r="31" spans="1:20" x14ac:dyDescent="0.2">
      <c r="A31" s="107">
        <f t="shared" si="8"/>
        <v>22</v>
      </c>
      <c r="B31" s="105" t="str">
        <f t="shared" si="9"/>
        <v/>
      </c>
      <c r="C31" s="5"/>
      <c r="D31" s="1"/>
      <c r="E31" s="1"/>
      <c r="F31" s="1"/>
      <c r="G31" s="98"/>
      <c r="H31" s="96" t="str">
        <f>IF(G31="","", VLOOKUP(G:G,Rekeningschema!A:B,2,FALSE))</f>
        <v/>
      </c>
      <c r="I31" s="101"/>
      <c r="J31" s="101"/>
      <c r="K31" s="86" t="str">
        <f t="shared" si="10"/>
        <v/>
      </c>
      <c r="L31" s="106">
        <f t="shared" si="3"/>
        <v>6791</v>
      </c>
      <c r="M31" s="87" t="str">
        <f t="shared" si="4"/>
        <v/>
      </c>
      <c r="N31" s="88" t="str">
        <f t="shared" si="11"/>
        <v/>
      </c>
      <c r="O31" s="89" t="str">
        <f t="shared" si="12"/>
        <v/>
      </c>
      <c r="P31" s="89" t="str">
        <f>IF(G31="","",VLOOKUP(G:G,Rekeningschema!A:L,11,FALSE))</f>
        <v/>
      </c>
      <c r="Q31" s="89" t="str">
        <f t="shared" si="5"/>
        <v/>
      </c>
      <c r="R31" s="90">
        <f t="shared" si="6"/>
        <v>0</v>
      </c>
      <c r="S31" s="91">
        <f t="shared" si="7"/>
        <v>0</v>
      </c>
      <c r="T31" s="92"/>
    </row>
    <row r="32" spans="1:20" x14ac:dyDescent="0.2">
      <c r="A32" s="107">
        <f t="shared" si="8"/>
        <v>23</v>
      </c>
      <c r="B32" s="105" t="str">
        <f t="shared" si="9"/>
        <v/>
      </c>
      <c r="C32" s="5"/>
      <c r="D32" s="1"/>
      <c r="E32" s="1"/>
      <c r="F32" s="1"/>
      <c r="G32" s="98"/>
      <c r="H32" s="96" t="str">
        <f>IF(G32="","", VLOOKUP(G:G,Rekeningschema!A:B,2,FALSE))</f>
        <v/>
      </c>
      <c r="I32" s="101"/>
      <c r="J32" s="101"/>
      <c r="K32" s="86" t="str">
        <f t="shared" si="10"/>
        <v/>
      </c>
      <c r="L32" s="106">
        <f t="shared" si="3"/>
        <v>6791</v>
      </c>
      <c r="M32" s="87" t="str">
        <f t="shared" si="4"/>
        <v/>
      </c>
      <c r="N32" s="88" t="str">
        <f t="shared" si="11"/>
        <v/>
      </c>
      <c r="O32" s="89" t="str">
        <f t="shared" si="12"/>
        <v/>
      </c>
      <c r="P32" s="89" t="str">
        <f>IF(G32="","",VLOOKUP(G:G,Rekeningschema!A:L,11,FALSE))</f>
        <v/>
      </c>
      <c r="Q32" s="89" t="str">
        <f t="shared" si="5"/>
        <v/>
      </c>
      <c r="R32" s="90">
        <f t="shared" si="6"/>
        <v>0</v>
      </c>
      <c r="S32" s="91">
        <f t="shared" si="7"/>
        <v>0</v>
      </c>
      <c r="T32" s="92"/>
    </row>
    <row r="33" spans="1:20" x14ac:dyDescent="0.2">
      <c r="A33" s="107">
        <f t="shared" si="8"/>
        <v>24</v>
      </c>
      <c r="B33" s="105" t="str">
        <f t="shared" si="9"/>
        <v/>
      </c>
      <c r="C33" s="5"/>
      <c r="D33" s="1"/>
      <c r="E33" s="1"/>
      <c r="F33" s="1"/>
      <c r="G33" s="98"/>
      <c r="H33" s="96" t="str">
        <f>IF(G33="","", VLOOKUP(G:G,Rekeningschema!A:B,2,FALSE))</f>
        <v/>
      </c>
      <c r="I33" s="101"/>
      <c r="J33" s="101"/>
      <c r="K33" s="86" t="str">
        <f t="shared" si="10"/>
        <v/>
      </c>
      <c r="L33" s="106">
        <f t="shared" si="3"/>
        <v>6791</v>
      </c>
      <c r="M33" s="87" t="str">
        <f t="shared" si="4"/>
        <v/>
      </c>
      <c r="N33" s="88" t="str">
        <f t="shared" si="11"/>
        <v/>
      </c>
      <c r="O33" s="89" t="str">
        <f t="shared" si="12"/>
        <v/>
      </c>
      <c r="P33" s="89" t="str">
        <f>IF(G33="","",VLOOKUP(G:G,Rekeningschema!A:L,11,FALSE))</f>
        <v/>
      </c>
      <c r="Q33" s="89" t="str">
        <f t="shared" si="5"/>
        <v/>
      </c>
      <c r="R33" s="90">
        <f t="shared" si="6"/>
        <v>0</v>
      </c>
      <c r="S33" s="91">
        <f t="shared" si="7"/>
        <v>0</v>
      </c>
      <c r="T33" s="92"/>
    </row>
    <row r="34" spans="1:20" x14ac:dyDescent="0.2">
      <c r="A34" s="107">
        <f t="shared" si="8"/>
        <v>25</v>
      </c>
      <c r="B34" s="105" t="str">
        <f t="shared" si="9"/>
        <v/>
      </c>
      <c r="C34" s="5"/>
      <c r="D34" s="1"/>
      <c r="E34" s="1"/>
      <c r="F34" s="1"/>
      <c r="G34" s="98"/>
      <c r="H34" s="96" t="str">
        <f>IF(G34="","", VLOOKUP(G:G,Rekeningschema!A:B,2,FALSE))</f>
        <v/>
      </c>
      <c r="I34" s="101"/>
      <c r="J34" s="101"/>
      <c r="K34" s="86" t="str">
        <f t="shared" si="10"/>
        <v/>
      </c>
      <c r="L34" s="106">
        <f t="shared" si="3"/>
        <v>6791</v>
      </c>
      <c r="M34" s="87" t="str">
        <f t="shared" si="4"/>
        <v/>
      </c>
      <c r="N34" s="88" t="str">
        <f t="shared" si="11"/>
        <v/>
      </c>
      <c r="O34" s="89" t="str">
        <f t="shared" si="12"/>
        <v/>
      </c>
      <c r="P34" s="89" t="str">
        <f>IF(G34="","",VLOOKUP(G:G,Rekeningschema!A:L,11,FALSE))</f>
        <v/>
      </c>
      <c r="Q34" s="89" t="str">
        <f t="shared" si="5"/>
        <v/>
      </c>
      <c r="R34" s="90">
        <f t="shared" si="6"/>
        <v>0</v>
      </c>
      <c r="S34" s="91">
        <f t="shared" si="7"/>
        <v>0</v>
      </c>
      <c r="T34" s="92"/>
    </row>
    <row r="35" spans="1:20" x14ac:dyDescent="0.2">
      <c r="A35" s="107">
        <f t="shared" si="8"/>
        <v>26</v>
      </c>
      <c r="B35" s="105" t="str">
        <f t="shared" si="9"/>
        <v/>
      </c>
      <c r="C35" s="5"/>
      <c r="D35" s="1"/>
      <c r="E35" s="1"/>
      <c r="F35" s="1"/>
      <c r="G35" s="98"/>
      <c r="H35" s="96" t="str">
        <f>IF(G35="","", VLOOKUP(G:G,Rekeningschema!A:B,2,FALSE))</f>
        <v/>
      </c>
      <c r="I35" s="101"/>
      <c r="J35" s="101"/>
      <c r="K35" s="86" t="str">
        <f t="shared" si="10"/>
        <v/>
      </c>
      <c r="L35" s="106">
        <f t="shared" si="3"/>
        <v>6791</v>
      </c>
      <c r="M35" s="87" t="str">
        <f t="shared" si="4"/>
        <v/>
      </c>
      <c r="N35" s="88" t="str">
        <f t="shared" si="11"/>
        <v/>
      </c>
      <c r="O35" s="89" t="str">
        <f t="shared" si="12"/>
        <v/>
      </c>
      <c r="P35" s="89" t="str">
        <f>IF(G35="","",VLOOKUP(G:G,Rekeningschema!A:L,11,FALSE))</f>
        <v/>
      </c>
      <c r="Q35" s="89" t="str">
        <f t="shared" si="5"/>
        <v/>
      </c>
      <c r="R35" s="90">
        <f t="shared" si="6"/>
        <v>0</v>
      </c>
      <c r="S35" s="91">
        <f t="shared" si="7"/>
        <v>0</v>
      </c>
      <c r="T35" s="92"/>
    </row>
    <row r="36" spans="1:20" x14ac:dyDescent="0.2">
      <c r="A36" s="107">
        <f t="shared" si="8"/>
        <v>27</v>
      </c>
      <c r="B36" s="105" t="str">
        <f t="shared" si="9"/>
        <v/>
      </c>
      <c r="C36" s="5"/>
      <c r="D36" s="1"/>
      <c r="E36" s="1"/>
      <c r="F36" s="1"/>
      <c r="G36" s="98"/>
      <c r="H36" s="96" t="str">
        <f>IF(G36="","", VLOOKUP(G:G,Rekeningschema!A:B,2,FALSE))</f>
        <v/>
      </c>
      <c r="I36" s="101"/>
      <c r="J36" s="101"/>
      <c r="K36" s="86" t="str">
        <f t="shared" si="10"/>
        <v/>
      </c>
      <c r="L36" s="106">
        <f t="shared" si="3"/>
        <v>6791</v>
      </c>
      <c r="M36" s="87" t="str">
        <f t="shared" si="4"/>
        <v/>
      </c>
      <c r="N36" s="88" t="str">
        <f t="shared" si="11"/>
        <v/>
      </c>
      <c r="O36" s="89" t="str">
        <f t="shared" si="12"/>
        <v/>
      </c>
      <c r="P36" s="89" t="str">
        <f>IF(G36="","",VLOOKUP(G:G,Rekeningschema!A:L,11,FALSE))</f>
        <v/>
      </c>
      <c r="Q36" s="89" t="str">
        <f t="shared" si="5"/>
        <v/>
      </c>
      <c r="R36" s="90">
        <f t="shared" si="6"/>
        <v>0</v>
      </c>
      <c r="S36" s="91">
        <f t="shared" si="7"/>
        <v>0</v>
      </c>
      <c r="T36" s="92"/>
    </row>
    <row r="37" spans="1:20" x14ac:dyDescent="0.2">
      <c r="A37" s="107">
        <f t="shared" si="8"/>
        <v>28</v>
      </c>
      <c r="B37" s="105" t="str">
        <f t="shared" si="9"/>
        <v/>
      </c>
      <c r="C37" s="5"/>
      <c r="D37" s="1"/>
      <c r="E37" s="1"/>
      <c r="F37" s="1"/>
      <c r="G37" s="98"/>
      <c r="H37" s="96" t="str">
        <f>IF(G37="","", VLOOKUP(G:G,Rekeningschema!A:B,2,FALSE))</f>
        <v/>
      </c>
      <c r="I37" s="101"/>
      <c r="J37" s="101"/>
      <c r="K37" s="86" t="str">
        <f t="shared" si="10"/>
        <v/>
      </c>
      <c r="L37" s="106">
        <f t="shared" si="3"/>
        <v>6791</v>
      </c>
      <c r="M37" s="87" t="str">
        <f t="shared" si="4"/>
        <v/>
      </c>
      <c r="N37" s="88" t="str">
        <f t="shared" si="11"/>
        <v/>
      </c>
      <c r="O37" s="89" t="str">
        <f t="shared" si="12"/>
        <v/>
      </c>
      <c r="P37" s="89" t="str">
        <f>IF(G37="","",VLOOKUP(G:G,Rekeningschema!A:L,11,FALSE))</f>
        <v/>
      </c>
      <c r="Q37" s="89" t="str">
        <f t="shared" si="5"/>
        <v/>
      </c>
      <c r="R37" s="90">
        <f t="shared" si="6"/>
        <v>0</v>
      </c>
      <c r="S37" s="91">
        <f t="shared" si="7"/>
        <v>0</v>
      </c>
      <c r="T37" s="92"/>
    </row>
    <row r="38" spans="1:20" x14ac:dyDescent="0.2">
      <c r="A38" s="107">
        <f t="shared" si="8"/>
        <v>29</v>
      </c>
      <c r="B38" s="105" t="str">
        <f t="shared" si="9"/>
        <v/>
      </c>
      <c r="C38" s="5"/>
      <c r="D38" s="1"/>
      <c r="E38" s="1"/>
      <c r="F38" s="1"/>
      <c r="G38" s="98"/>
      <c r="H38" s="96" t="str">
        <f>IF(G38="","", VLOOKUP(G:G,Rekeningschema!A:B,2,FALSE))</f>
        <v/>
      </c>
      <c r="I38" s="101"/>
      <c r="J38" s="101"/>
      <c r="K38" s="86" t="str">
        <f t="shared" si="10"/>
        <v/>
      </c>
      <c r="L38" s="106">
        <f t="shared" si="3"/>
        <v>6791</v>
      </c>
      <c r="M38" s="87" t="str">
        <f t="shared" si="4"/>
        <v/>
      </c>
      <c r="N38" s="88" t="str">
        <f t="shared" si="11"/>
        <v/>
      </c>
      <c r="O38" s="89" t="str">
        <f t="shared" si="12"/>
        <v/>
      </c>
      <c r="P38" s="89" t="str">
        <f>IF(G38="","",VLOOKUP(G:G,Rekeningschema!A:L,11,FALSE))</f>
        <v/>
      </c>
      <c r="Q38" s="89" t="str">
        <f t="shared" si="5"/>
        <v/>
      </c>
      <c r="R38" s="90">
        <f t="shared" si="6"/>
        <v>0</v>
      </c>
      <c r="S38" s="91">
        <f t="shared" si="7"/>
        <v>0</v>
      </c>
      <c r="T38" s="92"/>
    </row>
    <row r="39" spans="1:20" x14ac:dyDescent="0.2">
      <c r="A39" s="107">
        <f t="shared" si="8"/>
        <v>30</v>
      </c>
      <c r="B39" s="105" t="str">
        <f t="shared" si="9"/>
        <v/>
      </c>
      <c r="C39" s="5"/>
      <c r="D39" s="1"/>
      <c r="E39" s="1"/>
      <c r="F39" s="1"/>
      <c r="G39" s="98"/>
      <c r="H39" s="96" t="str">
        <f>IF(G39="","", VLOOKUP(G:G,Rekeningschema!A:B,2,FALSE))</f>
        <v/>
      </c>
      <c r="I39" s="101"/>
      <c r="J39" s="101"/>
      <c r="K39" s="86" t="str">
        <f t="shared" si="10"/>
        <v/>
      </c>
      <c r="L39" s="106">
        <f t="shared" si="3"/>
        <v>6791</v>
      </c>
      <c r="M39" s="87" t="str">
        <f t="shared" si="4"/>
        <v/>
      </c>
      <c r="N39" s="88" t="str">
        <f t="shared" si="11"/>
        <v/>
      </c>
      <c r="O39" s="89" t="str">
        <f t="shared" si="12"/>
        <v/>
      </c>
      <c r="P39" s="89" t="str">
        <f>IF(G39="","",VLOOKUP(G:G,Rekeningschema!A:L,11,FALSE))</f>
        <v/>
      </c>
      <c r="Q39" s="89" t="str">
        <f t="shared" si="5"/>
        <v/>
      </c>
      <c r="R39" s="90">
        <f t="shared" si="6"/>
        <v>0</v>
      </c>
      <c r="S39" s="91">
        <f t="shared" si="7"/>
        <v>0</v>
      </c>
      <c r="T39" s="92"/>
    </row>
    <row r="40" spans="1:20" x14ac:dyDescent="0.2">
      <c r="A40" s="107">
        <f t="shared" si="8"/>
        <v>31</v>
      </c>
      <c r="B40" s="105" t="str">
        <f t="shared" si="9"/>
        <v/>
      </c>
      <c r="C40" s="5"/>
      <c r="D40" s="1"/>
      <c r="E40" s="1"/>
      <c r="F40" s="1"/>
      <c r="G40" s="98"/>
      <c r="H40" s="96" t="str">
        <f>IF(G40="","", VLOOKUP(G:G,Rekeningschema!A:B,2,FALSE))</f>
        <v/>
      </c>
      <c r="I40" s="101"/>
      <c r="J40" s="101"/>
      <c r="K40" s="86" t="str">
        <f t="shared" si="10"/>
        <v/>
      </c>
      <c r="L40" s="106">
        <f t="shared" si="3"/>
        <v>6791</v>
      </c>
      <c r="M40" s="87" t="str">
        <f t="shared" si="4"/>
        <v/>
      </c>
      <c r="N40" s="88" t="str">
        <f t="shared" si="11"/>
        <v/>
      </c>
      <c r="O40" s="89" t="str">
        <f t="shared" si="12"/>
        <v/>
      </c>
      <c r="P40" s="89" t="str">
        <f>IF(G40="","",VLOOKUP(G:G,Rekeningschema!A:L,11,FALSE))</f>
        <v/>
      </c>
      <c r="Q40" s="89" t="str">
        <f t="shared" si="5"/>
        <v/>
      </c>
      <c r="R40" s="90">
        <f t="shared" si="6"/>
        <v>0</v>
      </c>
      <c r="S40" s="91">
        <f t="shared" si="7"/>
        <v>0</v>
      </c>
      <c r="T40" s="92"/>
    </row>
    <row r="41" spans="1:20" x14ac:dyDescent="0.2">
      <c r="A41" s="107">
        <f t="shared" si="8"/>
        <v>32</v>
      </c>
      <c r="B41" s="105" t="str">
        <f t="shared" si="9"/>
        <v/>
      </c>
      <c r="C41" s="5"/>
      <c r="D41" s="1"/>
      <c r="E41" s="1"/>
      <c r="F41" s="1"/>
      <c r="G41" s="98"/>
      <c r="H41" s="96" t="str">
        <f>IF(G41="","", VLOOKUP(G:G,Rekeningschema!A:B,2,FALSE))</f>
        <v/>
      </c>
      <c r="I41" s="101"/>
      <c r="J41" s="101"/>
      <c r="K41" s="86" t="str">
        <f t="shared" si="10"/>
        <v/>
      </c>
      <c r="L41" s="106">
        <f t="shared" si="3"/>
        <v>6791</v>
      </c>
      <c r="M41" s="87" t="str">
        <f t="shared" si="4"/>
        <v/>
      </c>
      <c r="N41" s="88" t="str">
        <f t="shared" si="11"/>
        <v/>
      </c>
      <c r="O41" s="89" t="str">
        <f t="shared" si="12"/>
        <v/>
      </c>
      <c r="P41" s="89" t="str">
        <f>IF(G41="","",VLOOKUP(G:G,Rekeningschema!A:L,11,FALSE))</f>
        <v/>
      </c>
      <c r="Q41" s="89" t="str">
        <f t="shared" si="5"/>
        <v/>
      </c>
      <c r="R41" s="90">
        <f t="shared" si="6"/>
        <v>0</v>
      </c>
      <c r="S41" s="91">
        <f t="shared" si="7"/>
        <v>0</v>
      </c>
      <c r="T41" s="92"/>
    </row>
    <row r="42" spans="1:20" x14ac:dyDescent="0.2">
      <c r="A42" s="107">
        <f t="shared" si="8"/>
        <v>33</v>
      </c>
      <c r="B42" s="105" t="str">
        <f t="shared" si="9"/>
        <v/>
      </c>
      <c r="C42" s="5"/>
      <c r="D42" s="1"/>
      <c r="E42" s="1"/>
      <c r="F42" s="1"/>
      <c r="G42" s="98"/>
      <c r="H42" s="96" t="str">
        <f>IF(G42="","", VLOOKUP(G:G,Rekeningschema!A:B,2,FALSE))</f>
        <v/>
      </c>
      <c r="I42" s="101"/>
      <c r="J42" s="101"/>
      <c r="K42" s="86" t="str">
        <f t="shared" si="10"/>
        <v/>
      </c>
      <c r="L42" s="106">
        <f t="shared" si="3"/>
        <v>6791</v>
      </c>
      <c r="M42" s="87" t="str">
        <f t="shared" si="4"/>
        <v/>
      </c>
      <c r="N42" s="88" t="str">
        <f t="shared" si="11"/>
        <v/>
      </c>
      <c r="O42" s="89" t="str">
        <f t="shared" si="12"/>
        <v/>
      </c>
      <c r="P42" s="89" t="str">
        <f>IF(G42="","",VLOOKUP(G:G,Rekeningschema!A:L,11,FALSE))</f>
        <v/>
      </c>
      <c r="Q42" s="89" t="str">
        <f t="shared" si="5"/>
        <v/>
      </c>
      <c r="R42" s="90">
        <f t="shared" si="6"/>
        <v>0</v>
      </c>
      <c r="S42" s="91">
        <f t="shared" si="7"/>
        <v>0</v>
      </c>
      <c r="T42" s="92"/>
    </row>
    <row r="43" spans="1:20" x14ac:dyDescent="0.2">
      <c r="A43" s="107">
        <f t="shared" si="8"/>
        <v>34</v>
      </c>
      <c r="B43" s="105" t="str">
        <f t="shared" si="9"/>
        <v/>
      </c>
      <c r="C43" s="5"/>
      <c r="D43" s="1"/>
      <c r="E43" s="1"/>
      <c r="F43" s="1"/>
      <c r="G43" s="98"/>
      <c r="H43" s="96" t="str">
        <f>IF(G43="","", VLOOKUP(G:G,Rekeningschema!A:B,2,FALSE))</f>
        <v/>
      </c>
      <c r="I43" s="101"/>
      <c r="J43" s="101"/>
      <c r="K43" s="86" t="str">
        <f t="shared" si="10"/>
        <v/>
      </c>
      <c r="L43" s="106">
        <f t="shared" ref="L43:L74" si="13">IF(L42="aanpassen kas, deze kan niet negatief zijn","aanpassen kas, deze kan niet negatief zijn",IF(L42+D43-E43&lt;0,"aanpassen kas, deze kan niet negatief zijn",L42+D43-E43))</f>
        <v>6791</v>
      </c>
      <c r="M43" s="87" t="str">
        <f t="shared" si="4"/>
        <v/>
      </c>
      <c r="N43" s="88" t="str">
        <f t="shared" si="11"/>
        <v/>
      </c>
      <c r="O43" s="89" t="str">
        <f t="shared" si="12"/>
        <v/>
      </c>
      <c r="P43" s="89" t="str">
        <f>IF(G43="","",VLOOKUP(G:G,Rekeningschema!A:L,11,FALSE))</f>
        <v/>
      </c>
      <c r="Q43" s="89" t="str">
        <f t="shared" si="5"/>
        <v/>
      </c>
      <c r="R43" s="90">
        <f t="shared" si="6"/>
        <v>0</v>
      </c>
      <c r="S43" s="91">
        <f t="shared" si="7"/>
        <v>0</v>
      </c>
      <c r="T43" s="92"/>
    </row>
    <row r="44" spans="1:20" x14ac:dyDescent="0.2">
      <c r="A44" s="107">
        <f t="shared" si="8"/>
        <v>35</v>
      </c>
      <c r="B44" s="105" t="str">
        <f t="shared" si="9"/>
        <v/>
      </c>
      <c r="C44" s="5"/>
      <c r="D44" s="1"/>
      <c r="E44" s="1"/>
      <c r="F44" s="1"/>
      <c r="G44" s="98"/>
      <c r="H44" s="96" t="str">
        <f>IF(G44="","", VLOOKUP(G:G,Rekeningschema!A:B,2,FALSE))</f>
        <v/>
      </c>
      <c r="I44" s="101"/>
      <c r="J44" s="101"/>
      <c r="K44" s="86" t="str">
        <f t="shared" si="10"/>
        <v/>
      </c>
      <c r="L44" s="106">
        <f t="shared" si="13"/>
        <v>6791</v>
      </c>
      <c r="M44" s="87" t="str">
        <f t="shared" si="4"/>
        <v/>
      </c>
      <c r="N44" s="88" t="str">
        <f t="shared" si="11"/>
        <v/>
      </c>
      <c r="O44" s="89" t="str">
        <f t="shared" si="12"/>
        <v/>
      </c>
      <c r="P44" s="89" t="str">
        <f>IF(G44="","",VLOOKUP(G:G,Rekeningschema!A:L,11,FALSE))</f>
        <v/>
      </c>
      <c r="Q44" s="89" t="str">
        <f t="shared" si="5"/>
        <v/>
      </c>
      <c r="R44" s="90">
        <f t="shared" si="6"/>
        <v>0</v>
      </c>
      <c r="S44" s="91">
        <f t="shared" si="7"/>
        <v>0</v>
      </c>
      <c r="T44" s="92"/>
    </row>
    <row r="45" spans="1:20" x14ac:dyDescent="0.2">
      <c r="A45" s="107">
        <f t="shared" si="8"/>
        <v>36</v>
      </c>
      <c r="B45" s="105" t="str">
        <f t="shared" si="9"/>
        <v/>
      </c>
      <c r="C45" s="5"/>
      <c r="D45" s="1"/>
      <c r="E45" s="1"/>
      <c r="F45" s="1"/>
      <c r="G45" s="98"/>
      <c r="H45" s="96" t="str">
        <f>IF(G45="","", VLOOKUP(G:G,Rekeningschema!A:B,2,FALSE))</f>
        <v/>
      </c>
      <c r="I45" s="101"/>
      <c r="J45" s="101"/>
      <c r="K45" s="86" t="str">
        <f t="shared" si="10"/>
        <v/>
      </c>
      <c r="L45" s="106">
        <f t="shared" si="13"/>
        <v>6791</v>
      </c>
      <c r="M45" s="87" t="str">
        <f t="shared" si="4"/>
        <v/>
      </c>
      <c r="N45" s="88" t="str">
        <f t="shared" si="11"/>
        <v/>
      </c>
      <c r="O45" s="89" t="str">
        <f t="shared" si="12"/>
        <v/>
      </c>
      <c r="P45" s="89" t="str">
        <f>IF(G45="","",VLOOKUP(G:G,Rekeningschema!A:L,11,FALSE))</f>
        <v/>
      </c>
      <c r="Q45" s="89" t="str">
        <f t="shared" si="5"/>
        <v/>
      </c>
      <c r="R45" s="90">
        <f t="shared" si="6"/>
        <v>0</v>
      </c>
      <c r="S45" s="91">
        <f t="shared" si="7"/>
        <v>0</v>
      </c>
      <c r="T45" s="92"/>
    </row>
    <row r="46" spans="1:20" x14ac:dyDescent="0.2">
      <c r="A46" s="107">
        <f t="shared" si="8"/>
        <v>37</v>
      </c>
      <c r="B46" s="105" t="str">
        <f t="shared" si="9"/>
        <v/>
      </c>
      <c r="C46" s="5"/>
      <c r="D46" s="1"/>
      <c r="E46" s="1"/>
      <c r="F46" s="1"/>
      <c r="G46" s="98"/>
      <c r="H46" s="96" t="str">
        <f>IF(G46="","", VLOOKUP(G:G,Rekeningschema!A:B,2,FALSE))</f>
        <v/>
      </c>
      <c r="I46" s="101"/>
      <c r="J46" s="101"/>
      <c r="K46" s="86" t="str">
        <f t="shared" si="10"/>
        <v/>
      </c>
      <c r="L46" s="106">
        <f t="shared" si="13"/>
        <v>6791</v>
      </c>
      <c r="M46" s="87" t="str">
        <f t="shared" si="4"/>
        <v/>
      </c>
      <c r="N46" s="88" t="str">
        <f t="shared" si="11"/>
        <v/>
      </c>
      <c r="O46" s="89" t="str">
        <f t="shared" si="12"/>
        <v/>
      </c>
      <c r="P46" s="89" t="str">
        <f>IF(G46="","",VLOOKUP(G:G,Rekeningschema!A:L,11,FALSE))</f>
        <v/>
      </c>
      <c r="Q46" s="89" t="str">
        <f t="shared" si="5"/>
        <v/>
      </c>
      <c r="R46" s="90">
        <f t="shared" si="6"/>
        <v>0</v>
      </c>
      <c r="S46" s="91">
        <f t="shared" si="7"/>
        <v>0</v>
      </c>
      <c r="T46" s="92"/>
    </row>
    <row r="47" spans="1:20" x14ac:dyDescent="0.2">
      <c r="A47" s="107">
        <f t="shared" si="8"/>
        <v>38</v>
      </c>
      <c r="B47" s="105" t="str">
        <f t="shared" si="9"/>
        <v/>
      </c>
      <c r="C47" s="5"/>
      <c r="D47" s="1"/>
      <c r="E47" s="1"/>
      <c r="F47" s="1"/>
      <c r="G47" s="98"/>
      <c r="H47" s="96" t="str">
        <f>IF(G47="","", VLOOKUP(G:G,Rekeningschema!A:B,2,FALSE))</f>
        <v/>
      </c>
      <c r="I47" s="101"/>
      <c r="J47" s="101"/>
      <c r="K47" s="86" t="str">
        <f t="shared" si="10"/>
        <v/>
      </c>
      <c r="L47" s="106">
        <f t="shared" si="13"/>
        <v>6791</v>
      </c>
      <c r="M47" s="87" t="str">
        <f t="shared" si="4"/>
        <v/>
      </c>
      <c r="N47" s="88" t="str">
        <f t="shared" si="11"/>
        <v/>
      </c>
      <c r="O47" s="89" t="str">
        <f t="shared" si="12"/>
        <v/>
      </c>
      <c r="P47" s="89" t="str">
        <f>IF(G47="","",VLOOKUP(G:G,Rekeningschema!A:L,11,FALSE))</f>
        <v/>
      </c>
      <c r="Q47" s="89" t="str">
        <f t="shared" si="5"/>
        <v/>
      </c>
      <c r="R47" s="90">
        <f t="shared" si="6"/>
        <v>0</v>
      </c>
      <c r="S47" s="91">
        <f t="shared" si="7"/>
        <v>0</v>
      </c>
      <c r="T47" s="92"/>
    </row>
    <row r="48" spans="1:20" x14ac:dyDescent="0.2">
      <c r="A48" s="107">
        <f t="shared" si="8"/>
        <v>39</v>
      </c>
      <c r="B48" s="105" t="str">
        <f t="shared" si="9"/>
        <v/>
      </c>
      <c r="C48" s="5"/>
      <c r="D48" s="1"/>
      <c r="E48" s="1"/>
      <c r="F48" s="1"/>
      <c r="G48" s="98"/>
      <c r="H48" s="96" t="str">
        <f>IF(G48="","", VLOOKUP(G:G,Rekeningschema!A:B,2,FALSE))</f>
        <v/>
      </c>
      <c r="I48" s="101"/>
      <c r="J48" s="101"/>
      <c r="K48" s="86" t="str">
        <f t="shared" si="10"/>
        <v/>
      </c>
      <c r="L48" s="106">
        <f t="shared" si="13"/>
        <v>6791</v>
      </c>
      <c r="M48" s="87" t="str">
        <f t="shared" si="4"/>
        <v/>
      </c>
      <c r="N48" s="88" t="str">
        <f t="shared" si="11"/>
        <v/>
      </c>
      <c r="O48" s="89" t="str">
        <f t="shared" si="12"/>
        <v/>
      </c>
      <c r="P48" s="89" t="str">
        <f>IF(G48="","",VLOOKUP(G:G,Rekeningschema!A:L,11,FALSE))</f>
        <v/>
      </c>
      <c r="Q48" s="89" t="str">
        <f t="shared" si="5"/>
        <v/>
      </c>
      <c r="R48" s="90">
        <f t="shared" si="6"/>
        <v>0</v>
      </c>
      <c r="S48" s="91">
        <f t="shared" si="7"/>
        <v>0</v>
      </c>
      <c r="T48" s="92"/>
    </row>
    <row r="49" spans="1:20" x14ac:dyDescent="0.2">
      <c r="A49" s="107">
        <f t="shared" si="8"/>
        <v>40</v>
      </c>
      <c r="B49" s="105" t="str">
        <f t="shared" si="9"/>
        <v/>
      </c>
      <c r="C49" s="5"/>
      <c r="D49" s="1"/>
      <c r="E49" s="1"/>
      <c r="F49" s="1"/>
      <c r="G49" s="98"/>
      <c r="H49" s="96" t="str">
        <f>IF(G49="","", VLOOKUP(G:G,Rekeningschema!A:B,2,FALSE))</f>
        <v/>
      </c>
      <c r="I49" s="101"/>
      <c r="J49" s="101"/>
      <c r="K49" s="86" t="str">
        <f t="shared" si="10"/>
        <v/>
      </c>
      <c r="L49" s="106">
        <f t="shared" si="13"/>
        <v>6791</v>
      </c>
      <c r="M49" s="87" t="str">
        <f t="shared" si="4"/>
        <v/>
      </c>
      <c r="N49" s="88" t="str">
        <f t="shared" si="11"/>
        <v/>
      </c>
      <c r="O49" s="89" t="str">
        <f t="shared" si="12"/>
        <v/>
      </c>
      <c r="P49" s="89" t="str">
        <f>IF(G49="","",VLOOKUP(G:G,Rekeningschema!A:L,11,FALSE))</f>
        <v/>
      </c>
      <c r="Q49" s="89" t="str">
        <f t="shared" si="5"/>
        <v/>
      </c>
      <c r="R49" s="90">
        <f t="shared" si="6"/>
        <v>0</v>
      </c>
      <c r="S49" s="91">
        <f t="shared" si="7"/>
        <v>0</v>
      </c>
      <c r="T49" s="92"/>
    </row>
    <row r="50" spans="1:20" x14ac:dyDescent="0.2">
      <c r="A50" s="107">
        <f t="shared" si="8"/>
        <v>41</v>
      </c>
      <c r="B50" s="105" t="str">
        <f t="shared" si="9"/>
        <v/>
      </c>
      <c r="C50" s="5"/>
      <c r="D50" s="1"/>
      <c r="E50" s="1"/>
      <c r="F50" s="1"/>
      <c r="G50" s="98"/>
      <c r="H50" s="96" t="str">
        <f>IF(G50="","", VLOOKUP(G:G,Rekeningschema!A:B,2,FALSE))</f>
        <v/>
      </c>
      <c r="I50" s="101"/>
      <c r="J50" s="101"/>
      <c r="K50" s="86" t="str">
        <f t="shared" si="10"/>
        <v/>
      </c>
      <c r="L50" s="106">
        <f t="shared" si="13"/>
        <v>6791</v>
      </c>
      <c r="M50" s="87" t="str">
        <f t="shared" si="4"/>
        <v/>
      </c>
      <c r="N50" s="88" t="str">
        <f t="shared" si="11"/>
        <v/>
      </c>
      <c r="O50" s="89" t="str">
        <f t="shared" si="12"/>
        <v/>
      </c>
      <c r="P50" s="89" t="str">
        <f>IF(G50="","",VLOOKUP(G:G,Rekeningschema!A:L,11,FALSE))</f>
        <v/>
      </c>
      <c r="Q50" s="89" t="str">
        <f t="shared" si="5"/>
        <v/>
      </c>
      <c r="R50" s="90">
        <f t="shared" si="6"/>
        <v>0</v>
      </c>
      <c r="S50" s="91">
        <f t="shared" si="7"/>
        <v>0</v>
      </c>
      <c r="T50" s="92"/>
    </row>
    <row r="51" spans="1:20" x14ac:dyDescent="0.2">
      <c r="A51" s="107">
        <f t="shared" si="8"/>
        <v>42</v>
      </c>
      <c r="B51" s="105" t="str">
        <f t="shared" si="9"/>
        <v/>
      </c>
      <c r="C51" s="5"/>
      <c r="D51" s="1"/>
      <c r="E51" s="1"/>
      <c r="F51" s="1"/>
      <c r="G51" s="98"/>
      <c r="H51" s="96" t="str">
        <f>IF(G51="","", VLOOKUP(G:G,Rekeningschema!A:B,2,FALSE))</f>
        <v/>
      </c>
      <c r="I51" s="101"/>
      <c r="J51" s="101"/>
      <c r="K51" s="86" t="str">
        <f t="shared" si="10"/>
        <v/>
      </c>
      <c r="L51" s="106">
        <f t="shared" si="13"/>
        <v>6791</v>
      </c>
      <c r="M51" s="87" t="str">
        <f t="shared" si="4"/>
        <v/>
      </c>
      <c r="N51" s="88" t="str">
        <f t="shared" si="11"/>
        <v/>
      </c>
      <c r="O51" s="89" t="str">
        <f t="shared" si="12"/>
        <v/>
      </c>
      <c r="P51" s="89" t="str">
        <f>IF(G51="","",VLOOKUP(G:G,Rekeningschema!A:L,11,FALSE))</f>
        <v/>
      </c>
      <c r="Q51" s="89" t="str">
        <f t="shared" si="5"/>
        <v/>
      </c>
      <c r="R51" s="90">
        <f t="shared" si="6"/>
        <v>0</v>
      </c>
      <c r="S51" s="91">
        <f t="shared" si="7"/>
        <v>0</v>
      </c>
      <c r="T51" s="92"/>
    </row>
    <row r="52" spans="1:20" x14ac:dyDescent="0.2">
      <c r="A52" s="107">
        <f t="shared" si="8"/>
        <v>43</v>
      </c>
      <c r="B52" s="105" t="str">
        <f t="shared" si="9"/>
        <v/>
      </c>
      <c r="C52" s="5"/>
      <c r="D52" s="1"/>
      <c r="E52" s="1"/>
      <c r="F52" s="1"/>
      <c r="G52" s="98"/>
      <c r="H52" s="96" t="str">
        <f>IF(G52="","", VLOOKUP(G:G,Rekeningschema!A:B,2,FALSE))</f>
        <v/>
      </c>
      <c r="I52" s="101"/>
      <c r="J52" s="101"/>
      <c r="K52" s="86" t="str">
        <f t="shared" si="10"/>
        <v/>
      </c>
      <c r="L52" s="106">
        <f t="shared" si="13"/>
        <v>6791</v>
      </c>
      <c r="M52" s="87" t="str">
        <f t="shared" si="4"/>
        <v/>
      </c>
      <c r="N52" s="88" t="str">
        <f t="shared" si="11"/>
        <v/>
      </c>
      <c r="O52" s="89" t="str">
        <f t="shared" si="12"/>
        <v/>
      </c>
      <c r="P52" s="89" t="str">
        <f>IF(G52="","",VLOOKUP(G:G,Rekeningschema!A:L,11,FALSE))</f>
        <v/>
      </c>
      <c r="Q52" s="89" t="str">
        <f t="shared" si="5"/>
        <v/>
      </c>
      <c r="R52" s="90">
        <f t="shared" si="6"/>
        <v>0</v>
      </c>
      <c r="S52" s="91">
        <f t="shared" si="7"/>
        <v>0</v>
      </c>
      <c r="T52" s="92"/>
    </row>
    <row r="53" spans="1:20" x14ac:dyDescent="0.2">
      <c r="A53" s="107">
        <f t="shared" si="8"/>
        <v>44</v>
      </c>
      <c r="B53" s="105" t="str">
        <f t="shared" si="9"/>
        <v/>
      </c>
      <c r="C53" s="5"/>
      <c r="D53" s="1"/>
      <c r="E53" s="1"/>
      <c r="F53" s="1"/>
      <c r="G53" s="98"/>
      <c r="H53" s="96" t="str">
        <f>IF(G53="","", VLOOKUP(G:G,Rekeningschema!A:B,2,FALSE))</f>
        <v/>
      </c>
      <c r="I53" s="101"/>
      <c r="J53" s="101"/>
      <c r="K53" s="86" t="str">
        <f t="shared" si="10"/>
        <v/>
      </c>
      <c r="L53" s="106">
        <f t="shared" si="13"/>
        <v>6791</v>
      </c>
      <c r="M53" s="87" t="str">
        <f t="shared" si="4"/>
        <v/>
      </c>
      <c r="N53" s="88" t="str">
        <f t="shared" si="11"/>
        <v/>
      </c>
      <c r="O53" s="89" t="str">
        <f t="shared" si="12"/>
        <v/>
      </c>
      <c r="P53" s="89" t="str">
        <f>IF(G53="","",VLOOKUP(G:G,Rekeningschema!A:L,11,FALSE))</f>
        <v/>
      </c>
      <c r="Q53" s="89" t="str">
        <f t="shared" si="5"/>
        <v/>
      </c>
      <c r="R53" s="90">
        <f t="shared" si="6"/>
        <v>0</v>
      </c>
      <c r="S53" s="91">
        <f t="shared" si="7"/>
        <v>0</v>
      </c>
      <c r="T53" s="92"/>
    </row>
    <row r="54" spans="1:20" x14ac:dyDescent="0.2">
      <c r="A54" s="107">
        <f t="shared" si="8"/>
        <v>45</v>
      </c>
      <c r="B54" s="105" t="str">
        <f t="shared" si="9"/>
        <v/>
      </c>
      <c r="C54" s="5"/>
      <c r="D54" s="1"/>
      <c r="E54" s="1"/>
      <c r="F54" s="1"/>
      <c r="G54" s="98"/>
      <c r="H54" s="96" t="str">
        <f>IF(G54="","", VLOOKUP(G:G,Rekeningschema!A:B,2,FALSE))</f>
        <v/>
      </c>
      <c r="I54" s="101"/>
      <c r="J54" s="101"/>
      <c r="K54" s="86" t="str">
        <f t="shared" si="10"/>
        <v/>
      </c>
      <c r="L54" s="106">
        <f t="shared" si="13"/>
        <v>6791</v>
      </c>
      <c r="M54" s="87" t="str">
        <f t="shared" si="4"/>
        <v/>
      </c>
      <c r="N54" s="88" t="str">
        <f t="shared" si="11"/>
        <v/>
      </c>
      <c r="O54" s="89" t="str">
        <f t="shared" si="12"/>
        <v/>
      </c>
      <c r="P54" s="89" t="str">
        <f>IF(G54="","",VLOOKUP(G:G,Rekeningschema!A:L,11,FALSE))</f>
        <v/>
      </c>
      <c r="Q54" s="89" t="str">
        <f t="shared" si="5"/>
        <v/>
      </c>
      <c r="R54" s="90">
        <f t="shared" si="6"/>
        <v>0</v>
      </c>
      <c r="S54" s="91">
        <f t="shared" si="7"/>
        <v>0</v>
      </c>
      <c r="T54" s="92"/>
    </row>
    <row r="55" spans="1:20" x14ac:dyDescent="0.2">
      <c r="A55" s="107">
        <f t="shared" si="8"/>
        <v>46</v>
      </c>
      <c r="B55" s="105" t="str">
        <f t="shared" si="9"/>
        <v/>
      </c>
      <c r="C55" s="5"/>
      <c r="D55" s="1"/>
      <c r="E55" s="1"/>
      <c r="F55" s="1"/>
      <c r="G55" s="98"/>
      <c r="H55" s="96" t="str">
        <f>IF(G55="","", VLOOKUP(G:G,Rekeningschema!A:B,2,FALSE))</f>
        <v/>
      </c>
      <c r="I55" s="101"/>
      <c r="J55" s="101"/>
      <c r="K55" s="86" t="str">
        <f t="shared" si="10"/>
        <v/>
      </c>
      <c r="L55" s="106">
        <f t="shared" si="13"/>
        <v>6791</v>
      </c>
      <c r="M55" s="87" t="str">
        <f t="shared" si="4"/>
        <v/>
      </c>
      <c r="N55" s="88" t="str">
        <f t="shared" si="11"/>
        <v/>
      </c>
      <c r="O55" s="89" t="str">
        <f t="shared" si="12"/>
        <v/>
      </c>
      <c r="P55" s="89" t="str">
        <f>IF(G55="","",VLOOKUP(G:G,Rekeningschema!A:L,11,FALSE))</f>
        <v/>
      </c>
      <c r="Q55" s="89" t="str">
        <f t="shared" si="5"/>
        <v/>
      </c>
      <c r="R55" s="90">
        <f t="shared" si="6"/>
        <v>0</v>
      </c>
      <c r="S55" s="91">
        <f t="shared" si="7"/>
        <v>0</v>
      </c>
      <c r="T55" s="92"/>
    </row>
    <row r="56" spans="1:20" x14ac:dyDescent="0.2">
      <c r="A56" s="107">
        <f t="shared" si="8"/>
        <v>47</v>
      </c>
      <c r="B56" s="105" t="str">
        <f t="shared" si="9"/>
        <v/>
      </c>
      <c r="C56" s="5"/>
      <c r="D56" s="1"/>
      <c r="E56" s="1"/>
      <c r="F56" s="1"/>
      <c r="G56" s="98"/>
      <c r="H56" s="96" t="str">
        <f>IF(G56="","", VLOOKUP(G:G,Rekeningschema!A:B,2,FALSE))</f>
        <v/>
      </c>
      <c r="I56" s="101"/>
      <c r="J56" s="101"/>
      <c r="K56" s="86" t="str">
        <f t="shared" si="10"/>
        <v/>
      </c>
      <c r="L56" s="106">
        <f t="shared" si="13"/>
        <v>6791</v>
      </c>
      <c r="M56" s="87" t="str">
        <f t="shared" si="4"/>
        <v/>
      </c>
      <c r="N56" s="88" t="str">
        <f t="shared" si="11"/>
        <v/>
      </c>
      <c r="O56" s="89" t="str">
        <f t="shared" si="12"/>
        <v/>
      </c>
      <c r="P56" s="89" t="str">
        <f>IF(G56="","",VLOOKUP(G:G,Rekeningschema!A:L,11,FALSE))</f>
        <v/>
      </c>
      <c r="Q56" s="89" t="str">
        <f t="shared" si="5"/>
        <v/>
      </c>
      <c r="R56" s="90">
        <f t="shared" si="6"/>
        <v>0</v>
      </c>
      <c r="S56" s="91">
        <f t="shared" si="7"/>
        <v>0</v>
      </c>
      <c r="T56" s="92"/>
    </row>
    <row r="57" spans="1:20" x14ac:dyDescent="0.2">
      <c r="A57" s="107">
        <f t="shared" si="8"/>
        <v>48</v>
      </c>
      <c r="B57" s="105" t="str">
        <f t="shared" si="9"/>
        <v/>
      </c>
      <c r="C57" s="5"/>
      <c r="D57" s="1"/>
      <c r="E57" s="1"/>
      <c r="F57" s="1"/>
      <c r="G57" s="98"/>
      <c r="H57" s="96" t="str">
        <f>IF(G57="","", VLOOKUP(G:G,Rekeningschema!A:B,2,FALSE))</f>
        <v/>
      </c>
      <c r="I57" s="101"/>
      <c r="J57" s="101"/>
      <c r="K57" s="86" t="str">
        <f t="shared" si="10"/>
        <v/>
      </c>
      <c r="L57" s="106">
        <f t="shared" si="13"/>
        <v>6791</v>
      </c>
      <c r="M57" s="87" t="str">
        <f t="shared" si="4"/>
        <v/>
      </c>
      <c r="N57" s="88" t="str">
        <f t="shared" si="11"/>
        <v/>
      </c>
      <c r="O57" s="89" t="str">
        <f t="shared" si="12"/>
        <v/>
      </c>
      <c r="P57" s="89" t="str">
        <f>IF(G57="","",VLOOKUP(G:G,Rekeningschema!A:L,11,FALSE))</f>
        <v/>
      </c>
      <c r="Q57" s="89" t="str">
        <f t="shared" si="5"/>
        <v/>
      </c>
      <c r="R57" s="90">
        <f t="shared" si="6"/>
        <v>0</v>
      </c>
      <c r="S57" s="91">
        <f t="shared" si="7"/>
        <v>0</v>
      </c>
      <c r="T57" s="92"/>
    </row>
    <row r="58" spans="1:20" x14ac:dyDescent="0.2">
      <c r="A58" s="107">
        <f t="shared" si="8"/>
        <v>49</v>
      </c>
      <c r="B58" s="105" t="str">
        <f t="shared" si="9"/>
        <v/>
      </c>
      <c r="C58" s="5"/>
      <c r="D58" s="1"/>
      <c r="E58" s="1"/>
      <c r="F58" s="1"/>
      <c r="G58" s="98"/>
      <c r="H58" s="96" t="str">
        <f>IF(G58="","", VLOOKUP(G:G,Rekeningschema!A:B,2,FALSE))</f>
        <v/>
      </c>
      <c r="I58" s="101"/>
      <c r="J58" s="101"/>
      <c r="K58" s="86" t="str">
        <f t="shared" si="10"/>
        <v/>
      </c>
      <c r="L58" s="106">
        <f t="shared" si="13"/>
        <v>6791</v>
      </c>
      <c r="M58" s="87" t="str">
        <f t="shared" si="4"/>
        <v/>
      </c>
      <c r="N58" s="88" t="str">
        <f t="shared" si="11"/>
        <v/>
      </c>
      <c r="O58" s="89" t="str">
        <f t="shared" si="12"/>
        <v/>
      </c>
      <c r="P58" s="89" t="str">
        <f>IF(G58="","",VLOOKUP(G:G,Rekeningschema!A:L,11,FALSE))</f>
        <v/>
      </c>
      <c r="Q58" s="89" t="str">
        <f t="shared" si="5"/>
        <v/>
      </c>
      <c r="R58" s="90">
        <f t="shared" si="6"/>
        <v>0</v>
      </c>
      <c r="S58" s="91">
        <f t="shared" si="7"/>
        <v>0</v>
      </c>
      <c r="T58" s="92"/>
    </row>
    <row r="59" spans="1:20" x14ac:dyDescent="0.2">
      <c r="A59" s="107">
        <f t="shared" si="8"/>
        <v>50</v>
      </c>
      <c r="B59" s="105" t="str">
        <f t="shared" si="9"/>
        <v/>
      </c>
      <c r="C59" s="5"/>
      <c r="D59" s="1"/>
      <c r="E59" s="1"/>
      <c r="F59" s="1"/>
      <c r="G59" s="98"/>
      <c r="H59" s="96" t="str">
        <f>IF(G59="","", VLOOKUP(G:G,Rekeningschema!A:B,2,FALSE))</f>
        <v/>
      </c>
      <c r="I59" s="101"/>
      <c r="J59" s="101"/>
      <c r="K59" s="86" t="str">
        <f t="shared" si="10"/>
        <v/>
      </c>
      <c r="L59" s="106">
        <f t="shared" si="13"/>
        <v>6791</v>
      </c>
      <c r="M59" s="87" t="str">
        <f t="shared" si="4"/>
        <v/>
      </c>
      <c r="N59" s="88" t="str">
        <f t="shared" si="11"/>
        <v/>
      </c>
      <c r="O59" s="89" t="str">
        <f t="shared" si="12"/>
        <v/>
      </c>
      <c r="P59" s="89" t="str">
        <f>IF(G59="","",VLOOKUP(G:G,Rekeningschema!A:L,11,FALSE))</f>
        <v/>
      </c>
      <c r="Q59" s="89" t="str">
        <f t="shared" si="5"/>
        <v/>
      </c>
      <c r="R59" s="90">
        <f t="shared" si="6"/>
        <v>0</v>
      </c>
      <c r="S59" s="91">
        <f t="shared" si="7"/>
        <v>0</v>
      </c>
      <c r="T59" s="92"/>
    </row>
    <row r="60" spans="1:20" x14ac:dyDescent="0.2">
      <c r="A60" s="107">
        <f t="shared" si="8"/>
        <v>51</v>
      </c>
      <c r="B60" s="105" t="str">
        <f t="shared" si="9"/>
        <v/>
      </c>
      <c r="C60" s="5"/>
      <c r="D60" s="1"/>
      <c r="E60" s="1"/>
      <c r="F60" s="1"/>
      <c r="G60" s="98"/>
      <c r="H60" s="96" t="str">
        <f>IF(G60="","", VLOOKUP(G:G,Rekeningschema!A:B,2,FALSE))</f>
        <v/>
      </c>
      <c r="I60" s="101"/>
      <c r="J60" s="101"/>
      <c r="K60" s="86" t="str">
        <f t="shared" si="10"/>
        <v/>
      </c>
      <c r="L60" s="106">
        <f t="shared" si="13"/>
        <v>6791</v>
      </c>
      <c r="M60" s="87" t="str">
        <f t="shared" si="4"/>
        <v/>
      </c>
      <c r="N60" s="88" t="str">
        <f t="shared" si="11"/>
        <v/>
      </c>
      <c r="O60" s="89" t="str">
        <f t="shared" si="12"/>
        <v/>
      </c>
      <c r="P60" s="89" t="str">
        <f>IF(G60="","",VLOOKUP(G:G,Rekeningschema!A:L,11,FALSE))</f>
        <v/>
      </c>
      <c r="Q60" s="89" t="str">
        <f t="shared" si="5"/>
        <v/>
      </c>
      <c r="R60" s="90">
        <f t="shared" si="6"/>
        <v>0</v>
      </c>
      <c r="S60" s="91">
        <f t="shared" si="7"/>
        <v>0</v>
      </c>
      <c r="T60" s="92"/>
    </row>
    <row r="61" spans="1:20" x14ac:dyDescent="0.2">
      <c r="A61" s="107">
        <f t="shared" si="8"/>
        <v>52</v>
      </c>
      <c r="B61" s="105" t="str">
        <f t="shared" si="9"/>
        <v/>
      </c>
      <c r="C61" s="5"/>
      <c r="D61" s="1"/>
      <c r="E61" s="1"/>
      <c r="F61" s="1"/>
      <c r="G61" s="98"/>
      <c r="H61" s="96" t="str">
        <f>IF(G61="","", VLOOKUP(G:G,Rekeningschema!A:B,2,FALSE))</f>
        <v/>
      </c>
      <c r="I61" s="101"/>
      <c r="J61" s="101"/>
      <c r="K61" s="86" t="str">
        <f t="shared" si="10"/>
        <v/>
      </c>
      <c r="L61" s="106">
        <f t="shared" si="13"/>
        <v>6791</v>
      </c>
      <c r="M61" s="87" t="str">
        <f t="shared" si="4"/>
        <v/>
      </c>
      <c r="N61" s="88" t="str">
        <f t="shared" si="11"/>
        <v/>
      </c>
      <c r="O61" s="89" t="str">
        <f t="shared" si="12"/>
        <v/>
      </c>
      <c r="P61" s="89" t="str">
        <f>IF(G61="","",VLOOKUP(G:G,Rekeningschema!A:L,11,FALSE))</f>
        <v/>
      </c>
      <c r="Q61" s="89" t="str">
        <f t="shared" si="5"/>
        <v/>
      </c>
      <c r="R61" s="90">
        <f t="shared" si="6"/>
        <v>0</v>
      </c>
      <c r="S61" s="91">
        <f t="shared" si="7"/>
        <v>0</v>
      </c>
      <c r="T61" s="92"/>
    </row>
    <row r="62" spans="1:20" x14ac:dyDescent="0.2">
      <c r="A62" s="107">
        <f t="shared" si="8"/>
        <v>53</v>
      </c>
      <c r="B62" s="105" t="str">
        <f t="shared" si="9"/>
        <v/>
      </c>
      <c r="C62" s="5"/>
      <c r="D62" s="1"/>
      <c r="E62" s="1"/>
      <c r="F62" s="1"/>
      <c r="G62" s="98"/>
      <c r="H62" s="96" t="str">
        <f>IF(G62="","", VLOOKUP(G:G,Rekeningschema!A:B,2,FALSE))</f>
        <v/>
      </c>
      <c r="I62" s="101"/>
      <c r="J62" s="101"/>
      <c r="K62" s="86" t="str">
        <f t="shared" si="10"/>
        <v/>
      </c>
      <c r="L62" s="106">
        <f t="shared" si="13"/>
        <v>6791</v>
      </c>
      <c r="M62" s="87" t="str">
        <f t="shared" si="4"/>
        <v/>
      </c>
      <c r="N62" s="88" t="str">
        <f t="shared" si="11"/>
        <v/>
      </c>
      <c r="O62" s="89" t="str">
        <f t="shared" si="12"/>
        <v/>
      </c>
      <c r="P62" s="89" t="str">
        <f>IF(G62="","",VLOOKUP(G:G,Rekeningschema!A:L,11,FALSE))</f>
        <v/>
      </c>
      <c r="Q62" s="89" t="str">
        <f t="shared" si="5"/>
        <v/>
      </c>
      <c r="R62" s="90">
        <f t="shared" si="6"/>
        <v>0</v>
      </c>
      <c r="S62" s="91">
        <f t="shared" si="7"/>
        <v>0</v>
      </c>
      <c r="T62" s="92"/>
    </row>
    <row r="63" spans="1:20" x14ac:dyDescent="0.2">
      <c r="A63" s="107">
        <f t="shared" si="8"/>
        <v>54</v>
      </c>
      <c r="B63" s="105" t="str">
        <f t="shared" si="9"/>
        <v/>
      </c>
      <c r="C63" s="5"/>
      <c r="D63" s="1"/>
      <c r="E63" s="1"/>
      <c r="F63" s="1"/>
      <c r="G63" s="98"/>
      <c r="H63" s="96" t="str">
        <f>IF(G63="","", VLOOKUP(G:G,Rekeningschema!A:B,2,FALSE))</f>
        <v/>
      </c>
      <c r="I63" s="101"/>
      <c r="J63" s="101"/>
      <c r="K63" s="86" t="str">
        <f t="shared" si="10"/>
        <v/>
      </c>
      <c r="L63" s="106">
        <f t="shared" si="13"/>
        <v>6791</v>
      </c>
      <c r="M63" s="87" t="str">
        <f t="shared" si="4"/>
        <v/>
      </c>
      <c r="N63" s="88" t="str">
        <f t="shared" si="11"/>
        <v/>
      </c>
      <c r="O63" s="89" t="str">
        <f t="shared" si="12"/>
        <v/>
      </c>
      <c r="P63" s="89" t="str">
        <f>IF(G63="","",VLOOKUP(G:G,Rekeningschema!A:L,11,FALSE))</f>
        <v/>
      </c>
      <c r="Q63" s="89" t="str">
        <f t="shared" si="5"/>
        <v/>
      </c>
      <c r="R63" s="90">
        <f t="shared" si="6"/>
        <v>0</v>
      </c>
      <c r="S63" s="91">
        <f t="shared" si="7"/>
        <v>0</v>
      </c>
      <c r="T63" s="92"/>
    </row>
    <row r="64" spans="1:20" x14ac:dyDescent="0.2">
      <c r="A64" s="107">
        <f t="shared" si="8"/>
        <v>55</v>
      </c>
      <c r="B64" s="105" t="str">
        <f t="shared" si="9"/>
        <v/>
      </c>
      <c r="C64" s="5"/>
      <c r="D64" s="1"/>
      <c r="E64" s="1"/>
      <c r="F64" s="1"/>
      <c r="G64" s="98"/>
      <c r="H64" s="96" t="str">
        <f>IF(G64="","", VLOOKUP(G:G,Rekeningschema!A:B,2,FALSE))</f>
        <v/>
      </c>
      <c r="I64" s="101"/>
      <c r="J64" s="101"/>
      <c r="K64" s="86" t="str">
        <f t="shared" si="10"/>
        <v/>
      </c>
      <c r="L64" s="106">
        <f t="shared" si="13"/>
        <v>6791</v>
      </c>
      <c r="M64" s="87" t="str">
        <f t="shared" si="4"/>
        <v/>
      </c>
      <c r="N64" s="88" t="str">
        <f t="shared" si="11"/>
        <v/>
      </c>
      <c r="O64" s="89" t="str">
        <f t="shared" si="12"/>
        <v/>
      </c>
      <c r="P64" s="89" t="str">
        <f>IF(G64="","",VLOOKUP(G:G,Rekeningschema!A:L,11,FALSE))</f>
        <v/>
      </c>
      <c r="Q64" s="89" t="str">
        <f t="shared" si="5"/>
        <v/>
      </c>
      <c r="R64" s="90">
        <f t="shared" si="6"/>
        <v>0</v>
      </c>
      <c r="S64" s="91">
        <f t="shared" si="7"/>
        <v>0</v>
      </c>
      <c r="T64" s="92"/>
    </row>
    <row r="65" spans="1:20" x14ac:dyDescent="0.2">
      <c r="A65" s="107">
        <f t="shared" si="8"/>
        <v>56</v>
      </c>
      <c r="B65" s="105" t="str">
        <f t="shared" si="9"/>
        <v/>
      </c>
      <c r="C65" s="5"/>
      <c r="D65" s="1"/>
      <c r="E65" s="1"/>
      <c r="F65" s="1"/>
      <c r="G65" s="98"/>
      <c r="H65" s="96" t="str">
        <f>IF(G65="","", VLOOKUP(G:G,Rekeningschema!A:B,2,FALSE))</f>
        <v/>
      </c>
      <c r="I65" s="101"/>
      <c r="J65" s="101"/>
      <c r="K65" s="86" t="str">
        <f t="shared" si="10"/>
        <v/>
      </c>
      <c r="L65" s="106">
        <f t="shared" si="13"/>
        <v>6791</v>
      </c>
      <c r="M65" s="87" t="str">
        <f t="shared" si="4"/>
        <v/>
      </c>
      <c r="N65" s="88" t="str">
        <f t="shared" si="11"/>
        <v/>
      </c>
      <c r="O65" s="89" t="str">
        <f t="shared" si="12"/>
        <v/>
      </c>
      <c r="P65" s="89" t="str">
        <f>IF(G65="","",VLOOKUP(G:G,Rekeningschema!A:L,11,FALSE))</f>
        <v/>
      </c>
      <c r="Q65" s="89" t="str">
        <f t="shared" si="5"/>
        <v/>
      </c>
      <c r="R65" s="90">
        <f t="shared" si="6"/>
        <v>0</v>
      </c>
      <c r="S65" s="91">
        <f t="shared" si="7"/>
        <v>0</v>
      </c>
      <c r="T65" s="92"/>
    </row>
    <row r="66" spans="1:20" x14ac:dyDescent="0.2">
      <c r="A66" s="107">
        <f t="shared" si="8"/>
        <v>57</v>
      </c>
      <c r="B66" s="105" t="str">
        <f t="shared" si="9"/>
        <v/>
      </c>
      <c r="C66" s="5"/>
      <c r="D66" s="1"/>
      <c r="E66" s="1"/>
      <c r="F66" s="1"/>
      <c r="G66" s="98"/>
      <c r="H66" s="96" t="str">
        <f>IF(G66="","", VLOOKUP(G:G,Rekeningschema!A:B,2,FALSE))</f>
        <v/>
      </c>
      <c r="I66" s="101"/>
      <c r="J66" s="101"/>
      <c r="K66" s="86" t="str">
        <f t="shared" si="10"/>
        <v/>
      </c>
      <c r="L66" s="106">
        <f t="shared" si="13"/>
        <v>6791</v>
      </c>
      <c r="M66" s="87" t="str">
        <f t="shared" si="4"/>
        <v/>
      </c>
      <c r="N66" s="88" t="str">
        <f t="shared" si="11"/>
        <v/>
      </c>
      <c r="O66" s="89" t="str">
        <f t="shared" si="12"/>
        <v/>
      </c>
      <c r="P66" s="89" t="str">
        <f>IF(G66="","",VLOOKUP(G:G,Rekeningschema!A:L,11,FALSE))</f>
        <v/>
      </c>
      <c r="Q66" s="89" t="str">
        <f t="shared" si="5"/>
        <v/>
      </c>
      <c r="R66" s="90">
        <f t="shared" si="6"/>
        <v>0</v>
      </c>
      <c r="S66" s="91">
        <f t="shared" si="7"/>
        <v>0</v>
      </c>
      <c r="T66" s="92"/>
    </row>
    <row r="67" spans="1:20" x14ac:dyDescent="0.2">
      <c r="A67" s="107">
        <f t="shared" si="8"/>
        <v>58</v>
      </c>
      <c r="B67" s="105" t="str">
        <f t="shared" si="9"/>
        <v/>
      </c>
      <c r="C67" s="5"/>
      <c r="D67" s="1"/>
      <c r="E67" s="1"/>
      <c r="F67" s="1"/>
      <c r="G67" s="98"/>
      <c r="H67" s="96" t="str">
        <f>IF(G67="","", VLOOKUP(G:G,Rekeningschema!A:B,2,FALSE))</f>
        <v/>
      </c>
      <c r="I67" s="101"/>
      <c r="J67" s="101"/>
      <c r="K67" s="86" t="str">
        <f t="shared" si="10"/>
        <v/>
      </c>
      <c r="L67" s="106">
        <f t="shared" si="13"/>
        <v>6791</v>
      </c>
      <c r="M67" s="87" t="str">
        <f t="shared" si="4"/>
        <v/>
      </c>
      <c r="N67" s="88" t="str">
        <f t="shared" si="11"/>
        <v/>
      </c>
      <c r="O67" s="89" t="str">
        <f t="shared" si="12"/>
        <v/>
      </c>
      <c r="P67" s="89" t="str">
        <f>IF(G67="","",VLOOKUP(G:G,Rekeningschema!A:L,11,FALSE))</f>
        <v/>
      </c>
      <c r="Q67" s="89" t="str">
        <f t="shared" si="5"/>
        <v/>
      </c>
      <c r="R67" s="90">
        <f t="shared" si="6"/>
        <v>0</v>
      </c>
      <c r="S67" s="91">
        <f t="shared" si="7"/>
        <v>0</v>
      </c>
      <c r="T67" s="92"/>
    </row>
    <row r="68" spans="1:20" x14ac:dyDescent="0.2">
      <c r="A68" s="107">
        <f t="shared" si="8"/>
        <v>59</v>
      </c>
      <c r="B68" s="105" t="str">
        <f t="shared" si="9"/>
        <v/>
      </c>
      <c r="C68" s="5"/>
      <c r="D68" s="1"/>
      <c r="E68" s="1"/>
      <c r="F68" s="1"/>
      <c r="G68" s="98"/>
      <c r="H68" s="96" t="str">
        <f>IF(G68="","", VLOOKUP(G:G,Rekeningschema!A:B,2,FALSE))</f>
        <v/>
      </c>
      <c r="I68" s="101"/>
      <c r="J68" s="101"/>
      <c r="K68" s="86" t="str">
        <f t="shared" si="10"/>
        <v/>
      </c>
      <c r="L68" s="106">
        <f t="shared" si="13"/>
        <v>6791</v>
      </c>
      <c r="M68" s="87" t="str">
        <f t="shared" si="4"/>
        <v/>
      </c>
      <c r="N68" s="88" t="str">
        <f t="shared" si="11"/>
        <v/>
      </c>
      <c r="O68" s="89" t="str">
        <f t="shared" si="12"/>
        <v/>
      </c>
      <c r="P68" s="89" t="str">
        <f>IF(G68="","",VLOOKUP(G:G,Rekeningschema!A:L,11,FALSE))</f>
        <v/>
      </c>
      <c r="Q68" s="89" t="str">
        <f t="shared" si="5"/>
        <v/>
      </c>
      <c r="R68" s="90">
        <f t="shared" si="6"/>
        <v>0</v>
      </c>
      <c r="S68" s="91">
        <f t="shared" si="7"/>
        <v>0</v>
      </c>
      <c r="T68" s="92"/>
    </row>
    <row r="69" spans="1:20" x14ac:dyDescent="0.2">
      <c r="A69" s="107">
        <f t="shared" si="8"/>
        <v>60</v>
      </c>
      <c r="B69" s="105" t="str">
        <f t="shared" si="9"/>
        <v/>
      </c>
      <c r="C69" s="5"/>
      <c r="D69" s="1"/>
      <c r="E69" s="1"/>
      <c r="F69" s="1"/>
      <c r="G69" s="98"/>
      <c r="H69" s="96" t="str">
        <f>IF(G69="","", VLOOKUP(G:G,Rekeningschema!A:B,2,FALSE))</f>
        <v/>
      </c>
      <c r="I69" s="101"/>
      <c r="J69" s="101"/>
      <c r="K69" s="86" t="str">
        <f t="shared" si="10"/>
        <v/>
      </c>
      <c r="L69" s="106">
        <f t="shared" si="13"/>
        <v>6791</v>
      </c>
      <c r="M69" s="87" t="str">
        <f t="shared" si="4"/>
        <v/>
      </c>
      <c r="N69" s="88" t="str">
        <f t="shared" si="11"/>
        <v/>
      </c>
      <c r="O69" s="89" t="str">
        <f t="shared" si="12"/>
        <v/>
      </c>
      <c r="P69" s="89" t="str">
        <f>IF(G69="","",VLOOKUP(G:G,Rekeningschema!A:L,11,FALSE))</f>
        <v/>
      </c>
      <c r="Q69" s="89" t="str">
        <f t="shared" si="5"/>
        <v/>
      </c>
      <c r="R69" s="90">
        <f t="shared" si="6"/>
        <v>0</v>
      </c>
      <c r="S69" s="91">
        <f t="shared" si="7"/>
        <v>0</v>
      </c>
      <c r="T69" s="92"/>
    </row>
    <row r="70" spans="1:20" x14ac:dyDescent="0.2">
      <c r="A70" s="107">
        <f t="shared" si="8"/>
        <v>61</v>
      </c>
      <c r="B70" s="105" t="str">
        <f t="shared" si="9"/>
        <v/>
      </c>
      <c r="C70" s="5"/>
      <c r="D70" s="1"/>
      <c r="E70" s="1"/>
      <c r="F70" s="1"/>
      <c r="G70" s="98"/>
      <c r="H70" s="96" t="str">
        <f>IF(G70="","", VLOOKUP(G:G,Rekeningschema!A:B,2,FALSE))</f>
        <v/>
      </c>
      <c r="I70" s="101"/>
      <c r="J70" s="101"/>
      <c r="K70" s="86" t="str">
        <f t="shared" si="10"/>
        <v/>
      </c>
      <c r="L70" s="106">
        <f t="shared" si="13"/>
        <v>6791</v>
      </c>
      <c r="M70" s="87" t="str">
        <f t="shared" si="4"/>
        <v/>
      </c>
      <c r="N70" s="88" t="str">
        <f t="shared" si="11"/>
        <v/>
      </c>
      <c r="O70" s="89" t="str">
        <f t="shared" si="12"/>
        <v/>
      </c>
      <c r="P70" s="89" t="str">
        <f>IF(G70="","",VLOOKUP(G:G,Rekeningschema!A:L,11,FALSE))</f>
        <v/>
      </c>
      <c r="Q70" s="89" t="str">
        <f t="shared" si="5"/>
        <v/>
      </c>
      <c r="R70" s="90">
        <f t="shared" si="6"/>
        <v>0</v>
      </c>
      <c r="S70" s="91">
        <f t="shared" si="7"/>
        <v>0</v>
      </c>
      <c r="T70" s="92"/>
    </row>
    <row r="71" spans="1:20" x14ac:dyDescent="0.2">
      <c r="A71" s="107">
        <f t="shared" si="8"/>
        <v>62</v>
      </c>
      <c r="B71" s="105" t="str">
        <f t="shared" si="9"/>
        <v/>
      </c>
      <c r="C71" s="5"/>
      <c r="D71" s="1"/>
      <c r="E71" s="1"/>
      <c r="F71" s="7"/>
      <c r="G71" s="98"/>
      <c r="H71" s="96" t="str">
        <f>IF(G71="","", VLOOKUP(G:G,Rekeningschema!A:B,2,FALSE))</f>
        <v/>
      </c>
      <c r="I71" s="101"/>
      <c r="J71" s="101"/>
      <c r="K71" s="86" t="str">
        <f t="shared" si="10"/>
        <v/>
      </c>
      <c r="L71" s="106">
        <f t="shared" si="13"/>
        <v>6791</v>
      </c>
      <c r="M71" s="87" t="str">
        <f t="shared" si="4"/>
        <v/>
      </c>
      <c r="N71" s="88" t="str">
        <f t="shared" si="11"/>
        <v/>
      </c>
      <c r="O71" s="89" t="str">
        <f t="shared" si="12"/>
        <v/>
      </c>
      <c r="P71" s="89" t="str">
        <f>IF(G71="","",VLOOKUP(G:G,Rekeningschema!A:L,11,FALSE))</f>
        <v/>
      </c>
      <c r="Q71" s="89" t="str">
        <f t="shared" si="5"/>
        <v/>
      </c>
      <c r="R71" s="90">
        <f t="shared" si="6"/>
        <v>0</v>
      </c>
      <c r="S71" s="91">
        <f t="shared" si="7"/>
        <v>0</v>
      </c>
      <c r="T71" s="92"/>
    </row>
    <row r="72" spans="1:20" x14ac:dyDescent="0.2">
      <c r="A72" s="107">
        <f t="shared" si="8"/>
        <v>63</v>
      </c>
      <c r="B72" s="105" t="str">
        <f t="shared" si="9"/>
        <v/>
      </c>
      <c r="C72" s="5"/>
      <c r="D72" s="1"/>
      <c r="E72" s="1"/>
      <c r="F72" s="1"/>
      <c r="G72" s="98"/>
      <c r="H72" s="96" t="str">
        <f>IF(G72="","", VLOOKUP(G:G,Rekeningschema!A:B,2,FALSE))</f>
        <v/>
      </c>
      <c r="I72" s="101"/>
      <c r="J72" s="101"/>
      <c r="K72" s="86" t="str">
        <f t="shared" si="10"/>
        <v/>
      </c>
      <c r="L72" s="106">
        <f t="shared" si="13"/>
        <v>6791</v>
      </c>
      <c r="M72" s="87" t="str">
        <f t="shared" si="4"/>
        <v/>
      </c>
      <c r="N72" s="88" t="str">
        <f t="shared" si="11"/>
        <v/>
      </c>
      <c r="O72" s="89" t="str">
        <f t="shared" si="12"/>
        <v/>
      </c>
      <c r="P72" s="89" t="str">
        <f>IF(G72="","",VLOOKUP(G:G,Rekeningschema!A:L,11,FALSE))</f>
        <v/>
      </c>
      <c r="Q72" s="89" t="str">
        <f t="shared" si="5"/>
        <v/>
      </c>
      <c r="R72" s="90">
        <f t="shared" si="6"/>
        <v>0</v>
      </c>
      <c r="S72" s="91">
        <f t="shared" si="7"/>
        <v>0</v>
      </c>
      <c r="T72" s="92"/>
    </row>
    <row r="73" spans="1:20" x14ac:dyDescent="0.2">
      <c r="A73" s="107">
        <f t="shared" si="8"/>
        <v>64</v>
      </c>
      <c r="B73" s="105" t="str">
        <f t="shared" si="9"/>
        <v/>
      </c>
      <c r="C73" s="5"/>
      <c r="D73" s="1"/>
      <c r="E73" s="1"/>
      <c r="F73" s="1"/>
      <c r="G73" s="98"/>
      <c r="H73" s="96" t="str">
        <f>IF(G73="","", VLOOKUP(G:G,Rekeningschema!A:B,2,FALSE))</f>
        <v/>
      </c>
      <c r="I73" s="101"/>
      <c r="J73" s="101"/>
      <c r="K73" s="86" t="str">
        <f t="shared" si="10"/>
        <v/>
      </c>
      <c r="L73" s="106">
        <f t="shared" si="13"/>
        <v>6791</v>
      </c>
      <c r="M73" s="87" t="str">
        <f t="shared" si="4"/>
        <v/>
      </c>
      <c r="N73" s="88" t="str">
        <f t="shared" si="11"/>
        <v/>
      </c>
      <c r="O73" s="89" t="str">
        <f t="shared" si="12"/>
        <v/>
      </c>
      <c r="P73" s="89" t="str">
        <f>IF(G73="","",VLOOKUP(G:G,Rekeningschema!A:L,11,FALSE))</f>
        <v/>
      </c>
      <c r="Q73" s="89" t="str">
        <f t="shared" si="5"/>
        <v/>
      </c>
      <c r="R73" s="90">
        <f t="shared" si="6"/>
        <v>0</v>
      </c>
      <c r="S73" s="91">
        <f t="shared" si="7"/>
        <v>0</v>
      </c>
      <c r="T73" s="92"/>
    </row>
    <row r="74" spans="1:20" x14ac:dyDescent="0.2">
      <c r="A74" s="107">
        <f t="shared" si="8"/>
        <v>65</v>
      </c>
      <c r="B74" s="105" t="str">
        <f t="shared" si="9"/>
        <v/>
      </c>
      <c r="C74" s="5"/>
      <c r="D74" s="1"/>
      <c r="E74" s="1"/>
      <c r="F74" s="1"/>
      <c r="G74" s="98"/>
      <c r="H74" s="96" t="str">
        <f>IF(G74="","", VLOOKUP(G:G,Rekeningschema!A:B,2,FALSE))</f>
        <v/>
      </c>
      <c r="I74" s="101"/>
      <c r="J74" s="101"/>
      <c r="K74" s="86" t="str">
        <f t="shared" si="10"/>
        <v/>
      </c>
      <c r="L74" s="106">
        <f t="shared" si="13"/>
        <v>6791</v>
      </c>
      <c r="M74" s="87" t="str">
        <f t="shared" si="4"/>
        <v/>
      </c>
      <c r="N74" s="88" t="str">
        <f t="shared" si="11"/>
        <v/>
      </c>
      <c r="O74" s="89" t="str">
        <f t="shared" si="12"/>
        <v/>
      </c>
      <c r="P74" s="89" t="str">
        <f>IF(G74="","",VLOOKUP(G:G,Rekeningschema!A:L,11,FALSE))</f>
        <v/>
      </c>
      <c r="Q74" s="89" t="str">
        <f t="shared" si="5"/>
        <v/>
      </c>
      <c r="R74" s="90">
        <f t="shared" si="6"/>
        <v>0</v>
      </c>
      <c r="S74" s="91">
        <f t="shared" si="7"/>
        <v>0</v>
      </c>
      <c r="T74" s="92"/>
    </row>
    <row r="75" spans="1:20" x14ac:dyDescent="0.2">
      <c r="A75" s="107">
        <f t="shared" si="8"/>
        <v>66</v>
      </c>
      <c r="B75" s="105" t="str">
        <f t="shared" si="9"/>
        <v/>
      </c>
      <c r="C75" s="5"/>
      <c r="D75" s="1"/>
      <c r="E75" s="1"/>
      <c r="F75" s="1"/>
      <c r="G75" s="98"/>
      <c r="H75" s="96" t="str">
        <f>IF(G75="","", VLOOKUP(G:G,Rekeningschema!A:B,2,FALSE))</f>
        <v/>
      </c>
      <c r="I75" s="101"/>
      <c r="J75" s="101"/>
      <c r="K75" s="86" t="str">
        <f t="shared" si="10"/>
        <v/>
      </c>
      <c r="L75" s="106">
        <f t="shared" ref="L75:L106" si="14">IF(L74="aanpassen kas, deze kan niet negatief zijn","aanpassen kas, deze kan niet negatief zijn",IF(L74+D75-E75&lt;0,"aanpassen kas, deze kan niet negatief zijn",L74+D75-E75))</f>
        <v>6791</v>
      </c>
      <c r="M75" s="87" t="str">
        <f t="shared" ref="M75:M138" si="15">IF(AND(D75="",E75=""),"",ROUND((D75+E75-F75),2))</f>
        <v/>
      </c>
      <c r="N75" s="88" t="str">
        <f t="shared" ref="N75:N138" si="16">IF(F75="","",F75/M75*100)</f>
        <v/>
      </c>
      <c r="O75" s="89" t="str">
        <f t="shared" si="12"/>
        <v/>
      </c>
      <c r="P75" s="89" t="str">
        <f>IF(G75="","",VLOOKUP(G:G,Rekeningschema!A:L,11,FALSE))</f>
        <v/>
      </c>
      <c r="Q75" s="89" t="str">
        <f t="shared" ref="Q75:Q138" si="17">RIGHT(O75,1)</f>
        <v/>
      </c>
      <c r="R75" s="90">
        <f t="shared" ref="R75:R138" si="18">IF(D75="",0,(IF(O75="",D75-F75,(ROUND(M75*(1+(N75/100)),2)))))</f>
        <v>0</v>
      </c>
      <c r="S75" s="91">
        <f t="shared" ref="S75:S138" si="19">IF(E75="",0,IF(O75="",E75-F75,(ROUND(M75*(1+(N75/100)),2))))</f>
        <v>0</v>
      </c>
      <c r="T75" s="92"/>
    </row>
    <row r="76" spans="1:20" x14ac:dyDescent="0.2">
      <c r="A76" s="107">
        <f t="shared" ref="A76:A139" si="20">A75+1</f>
        <v>67</v>
      </c>
      <c r="B76" s="105" t="str">
        <f t="shared" ref="B76:B139" si="21">IF(C76="","",B75)</f>
        <v/>
      </c>
      <c r="C76" s="5"/>
      <c r="D76" s="1"/>
      <c r="E76" s="1"/>
      <c r="F76" s="1"/>
      <c r="G76" s="98"/>
      <c r="H76" s="96" t="str">
        <f>IF(G76="","", VLOOKUP(G:G,Rekeningschema!A:B,2,FALSE))</f>
        <v/>
      </c>
      <c r="I76" s="101"/>
      <c r="J76" s="101"/>
      <c r="K76" s="86" t="str">
        <f t="shared" ref="K76:K139" si="22">IF(M76="","",IF(F76="",IF(O76="","Akkoord","Fout BTW bedrag"),IF(AND(N76&gt;$AF$4,N76&lt;$AG$4),"Akkoord",IF(AND(N76&gt;$AF$5,N76&lt;$AG$5),"Akkoord", "Fout BTW bedrag"))))</f>
        <v/>
      </c>
      <c r="L76" s="106">
        <f t="shared" si="14"/>
        <v>6791</v>
      </c>
      <c r="M76" s="87" t="str">
        <f t="shared" si="15"/>
        <v/>
      </c>
      <c r="N76" s="88" t="str">
        <f t="shared" si="16"/>
        <v/>
      </c>
      <c r="O76" s="89" t="str">
        <f t="shared" ref="O76:O139" si="23">IF((AND(N76&gt;$AD$4,N76&lt;$AE$4)),(IF(E76&gt;0,IF(P76="VH","VH",IF(P76="IH","IH",IF(P76="","IH",P76))),IF(P76="VH","VH",IF(P76="IH","IH",IF(P76="","IH",P76))))),IF((AND(N76&gt;$AD$5,N76&lt;$AE$5)),(IF(E76&gt;0,IF(P76="VL","VL","IL"),"VL")),IF(P76="",P76,"")))</f>
        <v/>
      </c>
      <c r="P76" s="89" t="str">
        <f>IF(G76="","",VLOOKUP(G:G,Rekeningschema!A:L,11,FALSE))</f>
        <v/>
      </c>
      <c r="Q76" s="89" t="str">
        <f t="shared" si="17"/>
        <v/>
      </c>
      <c r="R76" s="90">
        <f t="shared" si="18"/>
        <v>0</v>
      </c>
      <c r="S76" s="91">
        <f t="shared" si="19"/>
        <v>0</v>
      </c>
      <c r="T76" s="92"/>
    </row>
    <row r="77" spans="1:20" x14ac:dyDescent="0.2">
      <c r="A77" s="107">
        <f t="shared" si="20"/>
        <v>68</v>
      </c>
      <c r="B77" s="105" t="str">
        <f t="shared" si="21"/>
        <v/>
      </c>
      <c r="C77" s="5"/>
      <c r="D77" s="1"/>
      <c r="E77" s="1"/>
      <c r="F77" s="1"/>
      <c r="G77" s="98"/>
      <c r="H77" s="96" t="str">
        <f>IF(G77="","", VLOOKUP(G:G,Rekeningschema!A:B,2,FALSE))</f>
        <v/>
      </c>
      <c r="I77" s="101"/>
      <c r="J77" s="101"/>
      <c r="K77" s="86" t="str">
        <f t="shared" si="22"/>
        <v/>
      </c>
      <c r="L77" s="106">
        <f t="shared" si="14"/>
        <v>6791</v>
      </c>
      <c r="M77" s="87" t="str">
        <f t="shared" si="15"/>
        <v/>
      </c>
      <c r="N77" s="88" t="str">
        <f t="shared" si="16"/>
        <v/>
      </c>
      <c r="O77" s="89" t="str">
        <f t="shared" si="23"/>
        <v/>
      </c>
      <c r="P77" s="89" t="str">
        <f>IF(G77="","",VLOOKUP(G:G,Rekeningschema!A:L,11,FALSE))</f>
        <v/>
      </c>
      <c r="Q77" s="89" t="str">
        <f t="shared" si="17"/>
        <v/>
      </c>
      <c r="R77" s="90">
        <f t="shared" si="18"/>
        <v>0</v>
      </c>
      <c r="S77" s="91">
        <f t="shared" si="19"/>
        <v>0</v>
      </c>
      <c r="T77" s="92"/>
    </row>
    <row r="78" spans="1:20" x14ac:dyDescent="0.2">
      <c r="A78" s="107">
        <f t="shared" si="20"/>
        <v>69</v>
      </c>
      <c r="B78" s="105" t="str">
        <f t="shared" si="21"/>
        <v/>
      </c>
      <c r="C78" s="5"/>
      <c r="D78" s="1"/>
      <c r="E78" s="1"/>
      <c r="F78" s="1"/>
      <c r="G78" s="98"/>
      <c r="H78" s="96" t="str">
        <f>IF(G78="","", VLOOKUP(G:G,Rekeningschema!A:B,2,FALSE))</f>
        <v/>
      </c>
      <c r="I78" s="101"/>
      <c r="J78" s="101"/>
      <c r="K78" s="86" t="str">
        <f t="shared" si="22"/>
        <v/>
      </c>
      <c r="L78" s="106">
        <f t="shared" si="14"/>
        <v>6791</v>
      </c>
      <c r="M78" s="87" t="str">
        <f t="shared" si="15"/>
        <v/>
      </c>
      <c r="N78" s="88" t="str">
        <f t="shared" si="16"/>
        <v/>
      </c>
      <c r="O78" s="89" t="str">
        <f t="shared" si="23"/>
        <v/>
      </c>
      <c r="P78" s="89" t="str">
        <f>IF(G78="","",VLOOKUP(G:G,Rekeningschema!A:L,11,FALSE))</f>
        <v/>
      </c>
      <c r="Q78" s="89" t="str">
        <f t="shared" si="17"/>
        <v/>
      </c>
      <c r="R78" s="90">
        <f t="shared" si="18"/>
        <v>0</v>
      </c>
      <c r="S78" s="91">
        <f t="shared" si="19"/>
        <v>0</v>
      </c>
      <c r="T78" s="92"/>
    </row>
    <row r="79" spans="1:20" x14ac:dyDescent="0.2">
      <c r="A79" s="107">
        <f t="shared" si="20"/>
        <v>70</v>
      </c>
      <c r="B79" s="105" t="str">
        <f t="shared" si="21"/>
        <v/>
      </c>
      <c r="C79" s="5"/>
      <c r="D79" s="1"/>
      <c r="E79" s="1"/>
      <c r="F79" s="1"/>
      <c r="G79" s="98"/>
      <c r="H79" s="96" t="str">
        <f>IF(G79="","", VLOOKUP(G:G,Rekeningschema!A:B,2,FALSE))</f>
        <v/>
      </c>
      <c r="I79" s="101"/>
      <c r="J79" s="101"/>
      <c r="K79" s="86" t="str">
        <f t="shared" si="22"/>
        <v/>
      </c>
      <c r="L79" s="106">
        <f t="shared" si="14"/>
        <v>6791</v>
      </c>
      <c r="M79" s="87" t="str">
        <f t="shared" si="15"/>
        <v/>
      </c>
      <c r="N79" s="88" t="str">
        <f t="shared" si="16"/>
        <v/>
      </c>
      <c r="O79" s="89" t="str">
        <f t="shared" si="23"/>
        <v/>
      </c>
      <c r="P79" s="89" t="str">
        <f>IF(G79="","",VLOOKUP(G:G,Rekeningschema!A:L,11,FALSE))</f>
        <v/>
      </c>
      <c r="Q79" s="89" t="str">
        <f t="shared" si="17"/>
        <v/>
      </c>
      <c r="R79" s="90">
        <f t="shared" si="18"/>
        <v>0</v>
      </c>
      <c r="S79" s="91">
        <f t="shared" si="19"/>
        <v>0</v>
      </c>
      <c r="T79" s="92"/>
    </row>
    <row r="80" spans="1:20" x14ac:dyDescent="0.2">
      <c r="A80" s="107">
        <f t="shared" si="20"/>
        <v>71</v>
      </c>
      <c r="B80" s="105" t="str">
        <f t="shared" si="21"/>
        <v/>
      </c>
      <c r="C80" s="5"/>
      <c r="D80" s="1"/>
      <c r="E80" s="1"/>
      <c r="F80" s="1"/>
      <c r="G80" s="98"/>
      <c r="H80" s="96" t="str">
        <f>IF(G80="","", VLOOKUP(G:G,Rekeningschema!A:B,2,FALSE))</f>
        <v/>
      </c>
      <c r="I80" s="101"/>
      <c r="J80" s="101"/>
      <c r="K80" s="86" t="str">
        <f t="shared" si="22"/>
        <v/>
      </c>
      <c r="L80" s="106">
        <f t="shared" si="14"/>
        <v>6791</v>
      </c>
      <c r="M80" s="87" t="str">
        <f t="shared" si="15"/>
        <v/>
      </c>
      <c r="N80" s="88" t="str">
        <f t="shared" si="16"/>
        <v/>
      </c>
      <c r="O80" s="89" t="str">
        <f t="shared" si="23"/>
        <v/>
      </c>
      <c r="P80" s="89" t="str">
        <f>IF(G80="","",VLOOKUP(G:G,Rekeningschema!A:L,11,FALSE))</f>
        <v/>
      </c>
      <c r="Q80" s="89" t="str">
        <f t="shared" si="17"/>
        <v/>
      </c>
      <c r="R80" s="90">
        <f t="shared" si="18"/>
        <v>0</v>
      </c>
      <c r="S80" s="91">
        <f t="shared" si="19"/>
        <v>0</v>
      </c>
      <c r="T80" s="92"/>
    </row>
    <row r="81" spans="1:20" x14ac:dyDescent="0.2">
      <c r="A81" s="107">
        <f t="shared" si="20"/>
        <v>72</v>
      </c>
      <c r="B81" s="105" t="str">
        <f t="shared" si="21"/>
        <v/>
      </c>
      <c r="C81" s="5"/>
      <c r="D81" s="1"/>
      <c r="E81" s="1"/>
      <c r="F81" s="1"/>
      <c r="G81" s="98"/>
      <c r="H81" s="96" t="str">
        <f>IF(G81="","", VLOOKUP(G:G,Rekeningschema!A:B,2,FALSE))</f>
        <v/>
      </c>
      <c r="I81" s="101"/>
      <c r="J81" s="101"/>
      <c r="K81" s="86" t="str">
        <f t="shared" si="22"/>
        <v/>
      </c>
      <c r="L81" s="106">
        <f t="shared" si="14"/>
        <v>6791</v>
      </c>
      <c r="M81" s="87" t="str">
        <f t="shared" si="15"/>
        <v/>
      </c>
      <c r="N81" s="88" t="str">
        <f t="shared" si="16"/>
        <v/>
      </c>
      <c r="O81" s="89" t="str">
        <f t="shared" si="23"/>
        <v/>
      </c>
      <c r="P81" s="89" t="str">
        <f>IF(G81="","",VLOOKUP(G:G,Rekeningschema!A:L,11,FALSE))</f>
        <v/>
      </c>
      <c r="Q81" s="89" t="str">
        <f t="shared" si="17"/>
        <v/>
      </c>
      <c r="R81" s="90">
        <f t="shared" si="18"/>
        <v>0</v>
      </c>
      <c r="S81" s="91">
        <f t="shared" si="19"/>
        <v>0</v>
      </c>
      <c r="T81" s="92"/>
    </row>
    <row r="82" spans="1:20" x14ac:dyDescent="0.2">
      <c r="A82" s="107">
        <f t="shared" si="20"/>
        <v>73</v>
      </c>
      <c r="B82" s="105" t="str">
        <f t="shared" si="21"/>
        <v/>
      </c>
      <c r="C82" s="5"/>
      <c r="D82" s="1"/>
      <c r="E82" s="1"/>
      <c r="F82" s="1"/>
      <c r="G82" s="98"/>
      <c r="H82" s="96" t="str">
        <f>IF(G82="","", VLOOKUP(G:G,Rekeningschema!A:B,2,FALSE))</f>
        <v/>
      </c>
      <c r="I82" s="101"/>
      <c r="J82" s="101"/>
      <c r="K82" s="86" t="str">
        <f t="shared" si="22"/>
        <v/>
      </c>
      <c r="L82" s="106">
        <f t="shared" si="14"/>
        <v>6791</v>
      </c>
      <c r="M82" s="87" t="str">
        <f t="shared" si="15"/>
        <v/>
      </c>
      <c r="N82" s="88" t="str">
        <f t="shared" si="16"/>
        <v/>
      </c>
      <c r="O82" s="89" t="str">
        <f t="shared" si="23"/>
        <v/>
      </c>
      <c r="P82" s="89" t="str">
        <f>IF(G82="","",VLOOKUP(G:G,Rekeningschema!A:L,11,FALSE))</f>
        <v/>
      </c>
      <c r="Q82" s="89" t="str">
        <f t="shared" si="17"/>
        <v/>
      </c>
      <c r="R82" s="90">
        <f t="shared" si="18"/>
        <v>0</v>
      </c>
      <c r="S82" s="91">
        <f t="shared" si="19"/>
        <v>0</v>
      </c>
      <c r="T82" s="92"/>
    </row>
    <row r="83" spans="1:20" x14ac:dyDescent="0.2">
      <c r="A83" s="107">
        <f t="shared" si="20"/>
        <v>74</v>
      </c>
      <c r="B83" s="105" t="str">
        <f t="shared" si="21"/>
        <v/>
      </c>
      <c r="C83" s="5"/>
      <c r="D83" s="1"/>
      <c r="E83" s="1"/>
      <c r="F83" s="1"/>
      <c r="G83" s="98"/>
      <c r="H83" s="96" t="str">
        <f>IF(G83="","", VLOOKUP(G:G,Rekeningschema!A:B,2,FALSE))</f>
        <v/>
      </c>
      <c r="I83" s="101"/>
      <c r="J83" s="101"/>
      <c r="K83" s="86" t="str">
        <f t="shared" si="22"/>
        <v/>
      </c>
      <c r="L83" s="106">
        <f t="shared" si="14"/>
        <v>6791</v>
      </c>
      <c r="M83" s="87" t="str">
        <f t="shared" si="15"/>
        <v/>
      </c>
      <c r="N83" s="88" t="str">
        <f t="shared" si="16"/>
        <v/>
      </c>
      <c r="O83" s="89" t="str">
        <f t="shared" si="23"/>
        <v/>
      </c>
      <c r="P83" s="89" t="str">
        <f>IF(G83="","",VLOOKUP(G:G,Rekeningschema!A:L,11,FALSE))</f>
        <v/>
      </c>
      <c r="Q83" s="89" t="str">
        <f t="shared" si="17"/>
        <v/>
      </c>
      <c r="R83" s="90">
        <f t="shared" si="18"/>
        <v>0</v>
      </c>
      <c r="S83" s="91">
        <f t="shared" si="19"/>
        <v>0</v>
      </c>
      <c r="T83" s="92"/>
    </row>
    <row r="84" spans="1:20" x14ac:dyDescent="0.2">
      <c r="A84" s="107">
        <f t="shared" si="20"/>
        <v>75</v>
      </c>
      <c r="B84" s="105" t="str">
        <f t="shared" si="21"/>
        <v/>
      </c>
      <c r="C84" s="5"/>
      <c r="D84" s="1"/>
      <c r="E84" s="1"/>
      <c r="F84" s="1"/>
      <c r="G84" s="98"/>
      <c r="H84" s="96" t="str">
        <f>IF(G84="","", VLOOKUP(G:G,Rekeningschema!A:B,2,FALSE))</f>
        <v/>
      </c>
      <c r="I84" s="101"/>
      <c r="J84" s="101"/>
      <c r="K84" s="86" t="str">
        <f t="shared" si="22"/>
        <v/>
      </c>
      <c r="L84" s="106">
        <f t="shared" si="14"/>
        <v>6791</v>
      </c>
      <c r="M84" s="87" t="str">
        <f t="shared" si="15"/>
        <v/>
      </c>
      <c r="N84" s="88" t="str">
        <f t="shared" si="16"/>
        <v/>
      </c>
      <c r="O84" s="89" t="str">
        <f t="shared" si="23"/>
        <v/>
      </c>
      <c r="P84" s="89" t="str">
        <f>IF(G84="","",VLOOKUP(G:G,Rekeningschema!A:L,11,FALSE))</f>
        <v/>
      </c>
      <c r="Q84" s="89" t="str">
        <f t="shared" si="17"/>
        <v/>
      </c>
      <c r="R84" s="90">
        <f t="shared" si="18"/>
        <v>0</v>
      </c>
      <c r="S84" s="91">
        <f t="shared" si="19"/>
        <v>0</v>
      </c>
      <c r="T84" s="92"/>
    </row>
    <row r="85" spans="1:20" x14ac:dyDescent="0.2">
      <c r="A85" s="107">
        <f t="shared" si="20"/>
        <v>76</v>
      </c>
      <c r="B85" s="105" t="str">
        <f t="shared" si="21"/>
        <v/>
      </c>
      <c r="C85" s="5"/>
      <c r="D85" s="1"/>
      <c r="E85" s="1"/>
      <c r="F85" s="1"/>
      <c r="G85" s="98"/>
      <c r="H85" s="96" t="str">
        <f>IF(G85="","", VLOOKUP(G:G,Rekeningschema!A:B,2,FALSE))</f>
        <v/>
      </c>
      <c r="I85" s="101"/>
      <c r="J85" s="101"/>
      <c r="K85" s="86" t="str">
        <f t="shared" si="22"/>
        <v/>
      </c>
      <c r="L85" s="106">
        <f t="shared" si="14"/>
        <v>6791</v>
      </c>
      <c r="M85" s="87" t="str">
        <f t="shared" si="15"/>
        <v/>
      </c>
      <c r="N85" s="88" t="str">
        <f t="shared" si="16"/>
        <v/>
      </c>
      <c r="O85" s="89" t="str">
        <f t="shared" si="23"/>
        <v/>
      </c>
      <c r="P85" s="89" t="str">
        <f>IF(G85="","",VLOOKUP(G:G,Rekeningschema!A:L,11,FALSE))</f>
        <v/>
      </c>
      <c r="Q85" s="89" t="str">
        <f t="shared" si="17"/>
        <v/>
      </c>
      <c r="R85" s="90">
        <f t="shared" si="18"/>
        <v>0</v>
      </c>
      <c r="S85" s="91">
        <f t="shared" si="19"/>
        <v>0</v>
      </c>
      <c r="T85" s="92"/>
    </row>
    <row r="86" spans="1:20" x14ac:dyDescent="0.2">
      <c r="A86" s="107">
        <f t="shared" si="20"/>
        <v>77</v>
      </c>
      <c r="B86" s="105" t="str">
        <f t="shared" si="21"/>
        <v/>
      </c>
      <c r="C86" s="5"/>
      <c r="D86" s="1"/>
      <c r="E86" s="1"/>
      <c r="F86" s="1"/>
      <c r="G86" s="98"/>
      <c r="H86" s="96" t="str">
        <f>IF(G86="","", VLOOKUP(G:G,Rekeningschema!A:B,2,FALSE))</f>
        <v/>
      </c>
      <c r="I86" s="101"/>
      <c r="J86" s="101"/>
      <c r="K86" s="86" t="str">
        <f t="shared" si="22"/>
        <v/>
      </c>
      <c r="L86" s="106">
        <f t="shared" si="14"/>
        <v>6791</v>
      </c>
      <c r="M86" s="87" t="str">
        <f t="shared" si="15"/>
        <v/>
      </c>
      <c r="N86" s="88" t="str">
        <f t="shared" si="16"/>
        <v/>
      </c>
      <c r="O86" s="89" t="str">
        <f t="shared" si="23"/>
        <v/>
      </c>
      <c r="P86" s="89" t="str">
        <f>IF(G86="","",VLOOKUP(G:G,Rekeningschema!A:L,11,FALSE))</f>
        <v/>
      </c>
      <c r="Q86" s="89" t="str">
        <f t="shared" si="17"/>
        <v/>
      </c>
      <c r="R86" s="90">
        <f t="shared" si="18"/>
        <v>0</v>
      </c>
      <c r="S86" s="91">
        <f t="shared" si="19"/>
        <v>0</v>
      </c>
      <c r="T86" s="92"/>
    </row>
    <row r="87" spans="1:20" x14ac:dyDescent="0.2">
      <c r="A87" s="107">
        <f t="shared" si="20"/>
        <v>78</v>
      </c>
      <c r="B87" s="105" t="str">
        <f t="shared" si="21"/>
        <v/>
      </c>
      <c r="C87" s="5"/>
      <c r="D87" s="1"/>
      <c r="E87" s="1"/>
      <c r="F87" s="1"/>
      <c r="G87" s="98"/>
      <c r="H87" s="96" t="str">
        <f>IF(G87="","", VLOOKUP(G:G,Rekeningschema!A:B,2,FALSE))</f>
        <v/>
      </c>
      <c r="I87" s="101"/>
      <c r="J87" s="101"/>
      <c r="K87" s="86" t="str">
        <f t="shared" si="22"/>
        <v/>
      </c>
      <c r="L87" s="106">
        <f t="shared" si="14"/>
        <v>6791</v>
      </c>
      <c r="M87" s="87" t="str">
        <f t="shared" si="15"/>
        <v/>
      </c>
      <c r="N87" s="88" t="str">
        <f t="shared" si="16"/>
        <v/>
      </c>
      <c r="O87" s="89" t="str">
        <f t="shared" si="23"/>
        <v/>
      </c>
      <c r="P87" s="89" t="str">
        <f>IF(G87="","",VLOOKUP(G:G,Rekeningschema!A:L,11,FALSE))</f>
        <v/>
      </c>
      <c r="Q87" s="89" t="str">
        <f t="shared" si="17"/>
        <v/>
      </c>
      <c r="R87" s="90">
        <f t="shared" si="18"/>
        <v>0</v>
      </c>
      <c r="S87" s="91">
        <f t="shared" si="19"/>
        <v>0</v>
      </c>
      <c r="T87" s="92"/>
    </row>
    <row r="88" spans="1:20" x14ac:dyDescent="0.2">
      <c r="A88" s="107">
        <f t="shared" si="20"/>
        <v>79</v>
      </c>
      <c r="B88" s="105" t="str">
        <f t="shared" si="21"/>
        <v/>
      </c>
      <c r="C88" s="5"/>
      <c r="D88" s="1"/>
      <c r="E88" s="1"/>
      <c r="F88" s="1"/>
      <c r="G88" s="98"/>
      <c r="H88" s="96" t="str">
        <f>IF(G88="","", VLOOKUP(G:G,Rekeningschema!A:B,2,FALSE))</f>
        <v/>
      </c>
      <c r="I88" s="101"/>
      <c r="J88" s="101"/>
      <c r="K88" s="86" t="str">
        <f t="shared" si="22"/>
        <v/>
      </c>
      <c r="L88" s="106">
        <f t="shared" si="14"/>
        <v>6791</v>
      </c>
      <c r="M88" s="87" t="str">
        <f t="shared" si="15"/>
        <v/>
      </c>
      <c r="N88" s="88" t="str">
        <f t="shared" si="16"/>
        <v/>
      </c>
      <c r="O88" s="89" t="str">
        <f t="shared" si="23"/>
        <v/>
      </c>
      <c r="P88" s="89" t="str">
        <f>IF(G88="","",VLOOKUP(G:G,Rekeningschema!A:L,11,FALSE))</f>
        <v/>
      </c>
      <c r="Q88" s="89" t="str">
        <f t="shared" si="17"/>
        <v/>
      </c>
      <c r="R88" s="90">
        <f t="shared" si="18"/>
        <v>0</v>
      </c>
      <c r="S88" s="91">
        <f t="shared" si="19"/>
        <v>0</v>
      </c>
      <c r="T88" s="92"/>
    </row>
    <row r="89" spans="1:20" x14ac:dyDescent="0.2">
      <c r="A89" s="107">
        <f t="shared" si="20"/>
        <v>80</v>
      </c>
      <c r="B89" s="105" t="str">
        <f t="shared" si="21"/>
        <v/>
      </c>
      <c r="C89" s="5"/>
      <c r="D89" s="1"/>
      <c r="E89" s="1"/>
      <c r="F89" s="1"/>
      <c r="G89" s="98"/>
      <c r="H89" s="96" t="str">
        <f>IF(G89="","", VLOOKUP(G:G,Rekeningschema!A:B,2,FALSE))</f>
        <v/>
      </c>
      <c r="I89" s="101"/>
      <c r="J89" s="101"/>
      <c r="K89" s="86" t="str">
        <f t="shared" si="22"/>
        <v/>
      </c>
      <c r="L89" s="106">
        <f t="shared" si="14"/>
        <v>6791</v>
      </c>
      <c r="M89" s="87" t="str">
        <f t="shared" si="15"/>
        <v/>
      </c>
      <c r="N89" s="88" t="str">
        <f t="shared" si="16"/>
        <v/>
      </c>
      <c r="O89" s="89" t="str">
        <f t="shared" si="23"/>
        <v/>
      </c>
      <c r="P89" s="89" t="str">
        <f>IF(G89="","",VLOOKUP(G:G,Rekeningschema!A:L,11,FALSE))</f>
        <v/>
      </c>
      <c r="Q89" s="89" t="str">
        <f t="shared" si="17"/>
        <v/>
      </c>
      <c r="R89" s="90">
        <f t="shared" si="18"/>
        <v>0</v>
      </c>
      <c r="S89" s="91">
        <f t="shared" si="19"/>
        <v>0</v>
      </c>
      <c r="T89" s="92"/>
    </row>
    <row r="90" spans="1:20" x14ac:dyDescent="0.2">
      <c r="A90" s="107">
        <f t="shared" si="20"/>
        <v>81</v>
      </c>
      <c r="B90" s="105" t="str">
        <f t="shared" si="21"/>
        <v/>
      </c>
      <c r="C90" s="5"/>
      <c r="D90" s="1"/>
      <c r="E90" s="1"/>
      <c r="F90" s="1"/>
      <c r="G90" s="98"/>
      <c r="H90" s="96" t="str">
        <f>IF(G90="","", VLOOKUP(G:G,Rekeningschema!A:B,2,FALSE))</f>
        <v/>
      </c>
      <c r="I90" s="101"/>
      <c r="J90" s="101"/>
      <c r="K90" s="86" t="str">
        <f t="shared" si="22"/>
        <v/>
      </c>
      <c r="L90" s="106">
        <f t="shared" si="14"/>
        <v>6791</v>
      </c>
      <c r="M90" s="87" t="str">
        <f t="shared" si="15"/>
        <v/>
      </c>
      <c r="N90" s="88" t="str">
        <f t="shared" si="16"/>
        <v/>
      </c>
      <c r="O90" s="89" t="str">
        <f t="shared" si="23"/>
        <v/>
      </c>
      <c r="P90" s="89" t="str">
        <f>IF(G90="","",VLOOKUP(G:G,Rekeningschema!A:L,11,FALSE))</f>
        <v/>
      </c>
      <c r="Q90" s="89" t="str">
        <f t="shared" si="17"/>
        <v/>
      </c>
      <c r="R90" s="90">
        <f t="shared" si="18"/>
        <v>0</v>
      </c>
      <c r="S90" s="91">
        <f t="shared" si="19"/>
        <v>0</v>
      </c>
      <c r="T90" s="92"/>
    </row>
    <row r="91" spans="1:20" x14ac:dyDescent="0.2">
      <c r="A91" s="107">
        <f t="shared" si="20"/>
        <v>82</v>
      </c>
      <c r="B91" s="105" t="str">
        <f t="shared" si="21"/>
        <v/>
      </c>
      <c r="C91" s="5"/>
      <c r="D91" s="1"/>
      <c r="E91" s="1"/>
      <c r="F91" s="1"/>
      <c r="G91" s="98"/>
      <c r="H91" s="96" t="str">
        <f>IF(G91="","", VLOOKUP(G:G,Rekeningschema!A:B,2,FALSE))</f>
        <v/>
      </c>
      <c r="I91" s="101"/>
      <c r="J91" s="101"/>
      <c r="K91" s="86" t="str">
        <f t="shared" si="22"/>
        <v/>
      </c>
      <c r="L91" s="106">
        <f t="shared" si="14"/>
        <v>6791</v>
      </c>
      <c r="M91" s="87" t="str">
        <f t="shared" si="15"/>
        <v/>
      </c>
      <c r="N91" s="88" t="str">
        <f t="shared" si="16"/>
        <v/>
      </c>
      <c r="O91" s="89" t="str">
        <f t="shared" si="23"/>
        <v/>
      </c>
      <c r="P91" s="89" t="str">
        <f>IF(G91="","",VLOOKUP(G:G,Rekeningschema!A:L,11,FALSE))</f>
        <v/>
      </c>
      <c r="Q91" s="89" t="str">
        <f t="shared" si="17"/>
        <v/>
      </c>
      <c r="R91" s="90">
        <f t="shared" si="18"/>
        <v>0</v>
      </c>
      <c r="S91" s="91">
        <f t="shared" si="19"/>
        <v>0</v>
      </c>
      <c r="T91" s="92"/>
    </row>
    <row r="92" spans="1:20" x14ac:dyDescent="0.2">
      <c r="A92" s="107">
        <f t="shared" si="20"/>
        <v>83</v>
      </c>
      <c r="B92" s="105" t="str">
        <f t="shared" si="21"/>
        <v/>
      </c>
      <c r="C92" s="5"/>
      <c r="D92" s="1"/>
      <c r="E92" s="1"/>
      <c r="F92" s="1"/>
      <c r="G92" s="98"/>
      <c r="H92" s="96" t="str">
        <f>IF(G92="","", VLOOKUP(G:G,Rekeningschema!A:B,2,FALSE))</f>
        <v/>
      </c>
      <c r="I92" s="101"/>
      <c r="J92" s="101"/>
      <c r="K92" s="86" t="str">
        <f t="shared" si="22"/>
        <v/>
      </c>
      <c r="L92" s="106">
        <f t="shared" si="14"/>
        <v>6791</v>
      </c>
      <c r="M92" s="87" t="str">
        <f t="shared" si="15"/>
        <v/>
      </c>
      <c r="N92" s="88" t="str">
        <f t="shared" si="16"/>
        <v/>
      </c>
      <c r="O92" s="89" t="str">
        <f t="shared" si="23"/>
        <v/>
      </c>
      <c r="P92" s="89" t="str">
        <f>IF(G92="","",VLOOKUP(G:G,Rekeningschema!A:L,11,FALSE))</f>
        <v/>
      </c>
      <c r="Q92" s="89" t="str">
        <f t="shared" si="17"/>
        <v/>
      </c>
      <c r="R92" s="90">
        <f t="shared" si="18"/>
        <v>0</v>
      </c>
      <c r="S92" s="91">
        <f t="shared" si="19"/>
        <v>0</v>
      </c>
      <c r="T92" s="92"/>
    </row>
    <row r="93" spans="1:20" x14ac:dyDescent="0.2">
      <c r="A93" s="107">
        <f t="shared" si="20"/>
        <v>84</v>
      </c>
      <c r="B93" s="105" t="str">
        <f t="shared" si="21"/>
        <v/>
      </c>
      <c r="C93" s="5"/>
      <c r="D93" s="1"/>
      <c r="E93" s="1"/>
      <c r="F93" s="1"/>
      <c r="G93" s="98"/>
      <c r="H93" s="96" t="str">
        <f>IF(G93="","", VLOOKUP(G:G,Rekeningschema!A:B,2,FALSE))</f>
        <v/>
      </c>
      <c r="I93" s="101"/>
      <c r="J93" s="101"/>
      <c r="K93" s="86" t="str">
        <f t="shared" si="22"/>
        <v/>
      </c>
      <c r="L93" s="106">
        <f t="shared" si="14"/>
        <v>6791</v>
      </c>
      <c r="M93" s="87" t="str">
        <f t="shared" si="15"/>
        <v/>
      </c>
      <c r="N93" s="88" t="str">
        <f t="shared" si="16"/>
        <v/>
      </c>
      <c r="O93" s="89" t="str">
        <f t="shared" si="23"/>
        <v/>
      </c>
      <c r="P93" s="89" t="str">
        <f>IF(G93="","",VLOOKUP(G:G,Rekeningschema!A:L,11,FALSE))</f>
        <v/>
      </c>
      <c r="Q93" s="89" t="str">
        <f t="shared" si="17"/>
        <v/>
      </c>
      <c r="R93" s="90">
        <f t="shared" si="18"/>
        <v>0</v>
      </c>
      <c r="S93" s="91">
        <f t="shared" si="19"/>
        <v>0</v>
      </c>
      <c r="T93" s="92"/>
    </row>
    <row r="94" spans="1:20" x14ac:dyDescent="0.2">
      <c r="A94" s="107">
        <f t="shared" si="20"/>
        <v>85</v>
      </c>
      <c r="B94" s="105" t="str">
        <f t="shared" si="21"/>
        <v/>
      </c>
      <c r="C94" s="5"/>
      <c r="D94" s="1"/>
      <c r="E94" s="1"/>
      <c r="F94" s="1"/>
      <c r="G94" s="98"/>
      <c r="H94" s="96" t="str">
        <f>IF(G94="","", VLOOKUP(G:G,Rekeningschema!A:B,2,FALSE))</f>
        <v/>
      </c>
      <c r="I94" s="101"/>
      <c r="J94" s="101"/>
      <c r="K94" s="86" t="str">
        <f t="shared" si="22"/>
        <v/>
      </c>
      <c r="L94" s="106">
        <f t="shared" si="14"/>
        <v>6791</v>
      </c>
      <c r="M94" s="87" t="str">
        <f t="shared" si="15"/>
        <v/>
      </c>
      <c r="N94" s="88" t="str">
        <f t="shared" si="16"/>
        <v/>
      </c>
      <c r="O94" s="89" t="str">
        <f t="shared" si="23"/>
        <v/>
      </c>
      <c r="P94" s="89" t="str">
        <f>IF(G94="","",VLOOKUP(G:G,Rekeningschema!A:L,11,FALSE))</f>
        <v/>
      </c>
      <c r="Q94" s="89" t="str">
        <f t="shared" si="17"/>
        <v/>
      </c>
      <c r="R94" s="90">
        <f t="shared" si="18"/>
        <v>0</v>
      </c>
      <c r="S94" s="91">
        <f t="shared" si="19"/>
        <v>0</v>
      </c>
      <c r="T94" s="92"/>
    </row>
    <row r="95" spans="1:20" x14ac:dyDescent="0.2">
      <c r="A95" s="107">
        <f t="shared" si="20"/>
        <v>86</v>
      </c>
      <c r="B95" s="105" t="str">
        <f t="shared" si="21"/>
        <v/>
      </c>
      <c r="C95" s="5"/>
      <c r="D95" s="1"/>
      <c r="E95" s="1"/>
      <c r="F95" s="1"/>
      <c r="G95" s="98"/>
      <c r="H95" s="96" t="str">
        <f>IF(G95="","", VLOOKUP(G:G,Rekeningschema!A:B,2,FALSE))</f>
        <v/>
      </c>
      <c r="I95" s="101"/>
      <c r="J95" s="101"/>
      <c r="K95" s="86" t="str">
        <f t="shared" si="22"/>
        <v/>
      </c>
      <c r="L95" s="106">
        <f t="shared" si="14"/>
        <v>6791</v>
      </c>
      <c r="M95" s="87" t="str">
        <f t="shared" si="15"/>
        <v/>
      </c>
      <c r="N95" s="88" t="str">
        <f t="shared" si="16"/>
        <v/>
      </c>
      <c r="O95" s="89" t="str">
        <f t="shared" si="23"/>
        <v/>
      </c>
      <c r="P95" s="89" t="str">
        <f>IF(G95="","",VLOOKUP(G:G,Rekeningschema!A:L,11,FALSE))</f>
        <v/>
      </c>
      <c r="Q95" s="89" t="str">
        <f t="shared" si="17"/>
        <v/>
      </c>
      <c r="R95" s="90">
        <f t="shared" si="18"/>
        <v>0</v>
      </c>
      <c r="S95" s="91">
        <f t="shared" si="19"/>
        <v>0</v>
      </c>
      <c r="T95" s="92"/>
    </row>
    <row r="96" spans="1:20" x14ac:dyDescent="0.2">
      <c r="A96" s="107">
        <f t="shared" si="20"/>
        <v>87</v>
      </c>
      <c r="B96" s="105" t="str">
        <f t="shared" si="21"/>
        <v/>
      </c>
      <c r="C96" s="5"/>
      <c r="D96" s="1"/>
      <c r="E96" s="1"/>
      <c r="F96" s="1"/>
      <c r="G96" s="98"/>
      <c r="H96" s="96" t="str">
        <f>IF(G96="","", VLOOKUP(G:G,Rekeningschema!A:B,2,FALSE))</f>
        <v/>
      </c>
      <c r="I96" s="101"/>
      <c r="J96" s="101"/>
      <c r="K96" s="86" t="str">
        <f t="shared" si="22"/>
        <v/>
      </c>
      <c r="L96" s="106">
        <f t="shared" si="14"/>
        <v>6791</v>
      </c>
      <c r="M96" s="87" t="str">
        <f t="shared" si="15"/>
        <v/>
      </c>
      <c r="N96" s="88" t="str">
        <f t="shared" si="16"/>
        <v/>
      </c>
      <c r="O96" s="89" t="str">
        <f t="shared" si="23"/>
        <v/>
      </c>
      <c r="P96" s="89" t="str">
        <f>IF(G96="","",VLOOKUP(G:G,Rekeningschema!A:L,11,FALSE))</f>
        <v/>
      </c>
      <c r="Q96" s="89" t="str">
        <f t="shared" si="17"/>
        <v/>
      </c>
      <c r="R96" s="90">
        <f t="shared" si="18"/>
        <v>0</v>
      </c>
      <c r="S96" s="91">
        <f t="shared" si="19"/>
        <v>0</v>
      </c>
      <c r="T96" s="92"/>
    </row>
    <row r="97" spans="1:20" x14ac:dyDescent="0.2">
      <c r="A97" s="107">
        <f t="shared" si="20"/>
        <v>88</v>
      </c>
      <c r="B97" s="105" t="str">
        <f t="shared" si="21"/>
        <v/>
      </c>
      <c r="C97" s="5"/>
      <c r="D97" s="1"/>
      <c r="E97" s="1"/>
      <c r="F97" s="1"/>
      <c r="G97" s="98"/>
      <c r="H97" s="96" t="str">
        <f>IF(G97="","", VLOOKUP(G:G,Rekeningschema!A:B,2,FALSE))</f>
        <v/>
      </c>
      <c r="I97" s="101"/>
      <c r="J97" s="101"/>
      <c r="K97" s="86" t="str">
        <f t="shared" si="22"/>
        <v/>
      </c>
      <c r="L97" s="106">
        <f t="shared" si="14"/>
        <v>6791</v>
      </c>
      <c r="M97" s="87" t="str">
        <f t="shared" si="15"/>
        <v/>
      </c>
      <c r="N97" s="88" t="str">
        <f t="shared" si="16"/>
        <v/>
      </c>
      <c r="O97" s="89" t="str">
        <f t="shared" si="23"/>
        <v/>
      </c>
      <c r="P97" s="89" t="str">
        <f>IF(G97="","",VLOOKUP(G:G,Rekeningschema!A:L,11,FALSE))</f>
        <v/>
      </c>
      <c r="Q97" s="89" t="str">
        <f t="shared" si="17"/>
        <v/>
      </c>
      <c r="R97" s="90">
        <f t="shared" si="18"/>
        <v>0</v>
      </c>
      <c r="S97" s="91">
        <f t="shared" si="19"/>
        <v>0</v>
      </c>
      <c r="T97" s="92"/>
    </row>
    <row r="98" spans="1:20" x14ac:dyDescent="0.2">
      <c r="A98" s="107">
        <f t="shared" si="20"/>
        <v>89</v>
      </c>
      <c r="B98" s="105" t="str">
        <f t="shared" si="21"/>
        <v/>
      </c>
      <c r="C98" s="5"/>
      <c r="D98" s="1"/>
      <c r="E98" s="1"/>
      <c r="F98" s="1"/>
      <c r="G98" s="98"/>
      <c r="H98" s="96" t="str">
        <f>IF(G98="","", VLOOKUP(G:G,Rekeningschema!A:B,2,FALSE))</f>
        <v/>
      </c>
      <c r="I98" s="101"/>
      <c r="J98" s="101"/>
      <c r="K98" s="86" t="str">
        <f t="shared" si="22"/>
        <v/>
      </c>
      <c r="L98" s="106">
        <f t="shared" si="14"/>
        <v>6791</v>
      </c>
      <c r="M98" s="87" t="str">
        <f t="shared" si="15"/>
        <v/>
      </c>
      <c r="N98" s="88" t="str">
        <f t="shared" si="16"/>
        <v/>
      </c>
      <c r="O98" s="89" t="str">
        <f t="shared" si="23"/>
        <v/>
      </c>
      <c r="P98" s="89" t="str">
        <f>IF(G98="","",VLOOKUP(G:G,Rekeningschema!A:L,11,FALSE))</f>
        <v/>
      </c>
      <c r="Q98" s="89" t="str">
        <f t="shared" si="17"/>
        <v/>
      </c>
      <c r="R98" s="90">
        <f t="shared" si="18"/>
        <v>0</v>
      </c>
      <c r="S98" s="91">
        <f t="shared" si="19"/>
        <v>0</v>
      </c>
      <c r="T98" s="92"/>
    </row>
    <row r="99" spans="1:20" x14ac:dyDescent="0.2">
      <c r="A99" s="107">
        <f t="shared" si="20"/>
        <v>90</v>
      </c>
      <c r="B99" s="105" t="str">
        <f t="shared" si="21"/>
        <v/>
      </c>
      <c r="C99" s="5"/>
      <c r="D99" s="1"/>
      <c r="E99" s="1"/>
      <c r="F99" s="1"/>
      <c r="G99" s="98"/>
      <c r="H99" s="96" t="str">
        <f>IF(G99="","", VLOOKUP(G:G,Rekeningschema!A:B,2,FALSE))</f>
        <v/>
      </c>
      <c r="I99" s="101"/>
      <c r="J99" s="101"/>
      <c r="K99" s="86" t="str">
        <f t="shared" si="22"/>
        <v/>
      </c>
      <c r="L99" s="106">
        <f t="shared" si="14"/>
        <v>6791</v>
      </c>
      <c r="M99" s="87" t="str">
        <f t="shared" si="15"/>
        <v/>
      </c>
      <c r="N99" s="88" t="str">
        <f t="shared" si="16"/>
        <v/>
      </c>
      <c r="O99" s="89" t="str">
        <f t="shared" si="23"/>
        <v/>
      </c>
      <c r="P99" s="89" t="str">
        <f>IF(G99="","",VLOOKUP(G:G,Rekeningschema!A:L,11,FALSE))</f>
        <v/>
      </c>
      <c r="Q99" s="89" t="str">
        <f t="shared" si="17"/>
        <v/>
      </c>
      <c r="R99" s="90">
        <f t="shared" si="18"/>
        <v>0</v>
      </c>
      <c r="S99" s="91">
        <f t="shared" si="19"/>
        <v>0</v>
      </c>
      <c r="T99" s="92"/>
    </row>
    <row r="100" spans="1:20" x14ac:dyDescent="0.2">
      <c r="A100" s="107">
        <f t="shared" si="20"/>
        <v>91</v>
      </c>
      <c r="B100" s="105" t="str">
        <f t="shared" si="21"/>
        <v/>
      </c>
      <c r="C100" s="5"/>
      <c r="D100" s="1"/>
      <c r="E100" s="1"/>
      <c r="F100" s="1"/>
      <c r="G100" s="98"/>
      <c r="H100" s="96" t="str">
        <f>IF(G100="","", VLOOKUP(G:G,Rekeningschema!A:B,2,FALSE))</f>
        <v/>
      </c>
      <c r="I100" s="101"/>
      <c r="J100" s="101"/>
      <c r="K100" s="86" t="str">
        <f t="shared" si="22"/>
        <v/>
      </c>
      <c r="L100" s="106">
        <f t="shared" si="14"/>
        <v>6791</v>
      </c>
      <c r="M100" s="87" t="str">
        <f t="shared" si="15"/>
        <v/>
      </c>
      <c r="N100" s="88" t="str">
        <f t="shared" si="16"/>
        <v/>
      </c>
      <c r="O100" s="89" t="str">
        <f t="shared" si="23"/>
        <v/>
      </c>
      <c r="P100" s="89" t="str">
        <f>IF(G100="","",VLOOKUP(G:G,Rekeningschema!A:L,11,FALSE))</f>
        <v/>
      </c>
      <c r="Q100" s="89" t="str">
        <f t="shared" si="17"/>
        <v/>
      </c>
      <c r="R100" s="90">
        <f t="shared" si="18"/>
        <v>0</v>
      </c>
      <c r="S100" s="91">
        <f t="shared" si="19"/>
        <v>0</v>
      </c>
      <c r="T100" s="92"/>
    </row>
    <row r="101" spans="1:20" x14ac:dyDescent="0.2">
      <c r="A101" s="107">
        <f t="shared" si="20"/>
        <v>92</v>
      </c>
      <c r="B101" s="105" t="str">
        <f t="shared" si="21"/>
        <v/>
      </c>
      <c r="C101" s="5"/>
      <c r="D101" s="1"/>
      <c r="E101" s="1"/>
      <c r="F101" s="1"/>
      <c r="G101" s="98"/>
      <c r="H101" s="96" t="str">
        <f>IF(G101="","", VLOOKUP(G:G,Rekeningschema!A:B,2,FALSE))</f>
        <v/>
      </c>
      <c r="I101" s="101"/>
      <c r="J101" s="101"/>
      <c r="K101" s="86" t="str">
        <f t="shared" si="22"/>
        <v/>
      </c>
      <c r="L101" s="106">
        <f t="shared" si="14"/>
        <v>6791</v>
      </c>
      <c r="M101" s="87" t="str">
        <f t="shared" si="15"/>
        <v/>
      </c>
      <c r="N101" s="88" t="str">
        <f t="shared" si="16"/>
        <v/>
      </c>
      <c r="O101" s="89" t="str">
        <f t="shared" si="23"/>
        <v/>
      </c>
      <c r="P101" s="89" t="str">
        <f>IF(G101="","",VLOOKUP(G:G,Rekeningschema!A:L,11,FALSE))</f>
        <v/>
      </c>
      <c r="Q101" s="89" t="str">
        <f t="shared" si="17"/>
        <v/>
      </c>
      <c r="R101" s="90">
        <f t="shared" si="18"/>
        <v>0</v>
      </c>
      <c r="S101" s="91">
        <f t="shared" si="19"/>
        <v>0</v>
      </c>
      <c r="T101" s="92"/>
    </row>
    <row r="102" spans="1:20" x14ac:dyDescent="0.2">
      <c r="A102" s="107">
        <f t="shared" si="20"/>
        <v>93</v>
      </c>
      <c r="B102" s="105" t="str">
        <f t="shared" si="21"/>
        <v/>
      </c>
      <c r="C102" s="5"/>
      <c r="D102" s="1"/>
      <c r="E102" s="1"/>
      <c r="F102" s="1"/>
      <c r="G102" s="98"/>
      <c r="H102" s="96" t="str">
        <f>IF(G102="","", VLOOKUP(G:G,Rekeningschema!A:B,2,FALSE))</f>
        <v/>
      </c>
      <c r="I102" s="101"/>
      <c r="J102" s="101"/>
      <c r="K102" s="86" t="str">
        <f t="shared" si="22"/>
        <v/>
      </c>
      <c r="L102" s="106">
        <f t="shared" si="14"/>
        <v>6791</v>
      </c>
      <c r="M102" s="87" t="str">
        <f t="shared" si="15"/>
        <v/>
      </c>
      <c r="N102" s="88" t="str">
        <f t="shared" si="16"/>
        <v/>
      </c>
      <c r="O102" s="89" t="str">
        <f t="shared" si="23"/>
        <v/>
      </c>
      <c r="P102" s="89" t="str">
        <f>IF(G102="","",VLOOKUP(G:G,Rekeningschema!A:L,11,FALSE))</f>
        <v/>
      </c>
      <c r="Q102" s="89" t="str">
        <f t="shared" si="17"/>
        <v/>
      </c>
      <c r="R102" s="90">
        <f t="shared" si="18"/>
        <v>0</v>
      </c>
      <c r="S102" s="91">
        <f t="shared" si="19"/>
        <v>0</v>
      </c>
      <c r="T102" s="92"/>
    </row>
    <row r="103" spans="1:20" x14ac:dyDescent="0.2">
      <c r="A103" s="107">
        <f t="shared" si="20"/>
        <v>94</v>
      </c>
      <c r="B103" s="105" t="str">
        <f t="shared" si="21"/>
        <v/>
      </c>
      <c r="C103" s="5"/>
      <c r="D103" s="1"/>
      <c r="E103" s="1"/>
      <c r="F103" s="1"/>
      <c r="G103" s="98"/>
      <c r="H103" s="96" t="str">
        <f>IF(G103="","", VLOOKUP(G:G,Rekeningschema!A:B,2,FALSE))</f>
        <v/>
      </c>
      <c r="I103" s="101"/>
      <c r="J103" s="101"/>
      <c r="K103" s="86" t="str">
        <f t="shared" si="22"/>
        <v/>
      </c>
      <c r="L103" s="106">
        <f t="shared" si="14"/>
        <v>6791</v>
      </c>
      <c r="M103" s="87" t="str">
        <f t="shared" si="15"/>
        <v/>
      </c>
      <c r="N103" s="88" t="str">
        <f t="shared" si="16"/>
        <v/>
      </c>
      <c r="O103" s="89" t="str">
        <f t="shared" si="23"/>
        <v/>
      </c>
      <c r="P103" s="89" t="str">
        <f>IF(G103="","",VLOOKUP(G:G,Rekeningschema!A:L,11,FALSE))</f>
        <v/>
      </c>
      <c r="Q103" s="89" t="str">
        <f t="shared" si="17"/>
        <v/>
      </c>
      <c r="R103" s="90">
        <f t="shared" si="18"/>
        <v>0</v>
      </c>
      <c r="S103" s="91">
        <f t="shared" si="19"/>
        <v>0</v>
      </c>
      <c r="T103" s="92"/>
    </row>
    <row r="104" spans="1:20" x14ac:dyDescent="0.2">
      <c r="A104" s="107">
        <f t="shared" si="20"/>
        <v>95</v>
      </c>
      <c r="B104" s="105" t="str">
        <f t="shared" si="21"/>
        <v/>
      </c>
      <c r="C104" s="5"/>
      <c r="D104" s="1"/>
      <c r="E104" s="1"/>
      <c r="F104" s="1"/>
      <c r="G104" s="98"/>
      <c r="H104" s="96" t="str">
        <f>IF(G104="","", VLOOKUP(G:G,Rekeningschema!A:B,2,FALSE))</f>
        <v/>
      </c>
      <c r="I104" s="101"/>
      <c r="J104" s="101"/>
      <c r="K104" s="86" t="str">
        <f t="shared" si="22"/>
        <v/>
      </c>
      <c r="L104" s="106">
        <f t="shared" si="14"/>
        <v>6791</v>
      </c>
      <c r="M104" s="87" t="str">
        <f t="shared" si="15"/>
        <v/>
      </c>
      <c r="N104" s="88" t="str">
        <f t="shared" si="16"/>
        <v/>
      </c>
      <c r="O104" s="89" t="str">
        <f t="shared" si="23"/>
        <v/>
      </c>
      <c r="P104" s="89" t="str">
        <f>IF(G104="","",VLOOKUP(G:G,Rekeningschema!A:L,11,FALSE))</f>
        <v/>
      </c>
      <c r="Q104" s="89" t="str">
        <f t="shared" si="17"/>
        <v/>
      </c>
      <c r="R104" s="90">
        <f t="shared" si="18"/>
        <v>0</v>
      </c>
      <c r="S104" s="91">
        <f t="shared" si="19"/>
        <v>0</v>
      </c>
      <c r="T104" s="92"/>
    </row>
    <row r="105" spans="1:20" x14ac:dyDescent="0.2">
      <c r="A105" s="107">
        <f t="shared" si="20"/>
        <v>96</v>
      </c>
      <c r="B105" s="105" t="str">
        <f t="shared" si="21"/>
        <v/>
      </c>
      <c r="C105" s="5"/>
      <c r="D105" s="1"/>
      <c r="E105" s="1"/>
      <c r="F105" s="1"/>
      <c r="G105" s="98"/>
      <c r="H105" s="96" t="str">
        <f>IF(G105="","", VLOOKUP(G:G,Rekeningschema!A:B,2,FALSE))</f>
        <v/>
      </c>
      <c r="I105" s="101"/>
      <c r="J105" s="101"/>
      <c r="K105" s="86" t="str">
        <f t="shared" si="22"/>
        <v/>
      </c>
      <c r="L105" s="106">
        <f t="shared" si="14"/>
        <v>6791</v>
      </c>
      <c r="M105" s="87" t="str">
        <f t="shared" si="15"/>
        <v/>
      </c>
      <c r="N105" s="88" t="str">
        <f t="shared" si="16"/>
        <v/>
      </c>
      <c r="O105" s="89" t="str">
        <f t="shared" si="23"/>
        <v/>
      </c>
      <c r="P105" s="89" t="str">
        <f>IF(G105="","",VLOOKUP(G:G,Rekeningschema!A:L,11,FALSE))</f>
        <v/>
      </c>
      <c r="Q105" s="89" t="str">
        <f t="shared" si="17"/>
        <v/>
      </c>
      <c r="R105" s="90">
        <f t="shared" si="18"/>
        <v>0</v>
      </c>
      <c r="S105" s="91">
        <f t="shared" si="19"/>
        <v>0</v>
      </c>
      <c r="T105" s="92"/>
    </row>
    <row r="106" spans="1:20" x14ac:dyDescent="0.2">
      <c r="A106" s="107">
        <f t="shared" si="20"/>
        <v>97</v>
      </c>
      <c r="B106" s="105" t="str">
        <f t="shared" si="21"/>
        <v/>
      </c>
      <c r="C106" s="5"/>
      <c r="D106" s="1"/>
      <c r="E106" s="1"/>
      <c r="F106" s="1"/>
      <c r="G106" s="98"/>
      <c r="H106" s="96" t="str">
        <f>IF(G106="","", VLOOKUP(G:G,Rekeningschema!A:B,2,FALSE))</f>
        <v/>
      </c>
      <c r="I106" s="101"/>
      <c r="J106" s="101"/>
      <c r="K106" s="86" t="str">
        <f t="shared" si="22"/>
        <v/>
      </c>
      <c r="L106" s="106">
        <f t="shared" si="14"/>
        <v>6791</v>
      </c>
      <c r="M106" s="87" t="str">
        <f t="shared" si="15"/>
        <v/>
      </c>
      <c r="N106" s="88" t="str">
        <f t="shared" si="16"/>
        <v/>
      </c>
      <c r="O106" s="89" t="str">
        <f t="shared" si="23"/>
        <v/>
      </c>
      <c r="P106" s="89" t="str">
        <f>IF(G106="","",VLOOKUP(G:G,Rekeningschema!A:L,11,FALSE))</f>
        <v/>
      </c>
      <c r="Q106" s="89" t="str">
        <f t="shared" si="17"/>
        <v/>
      </c>
      <c r="R106" s="90">
        <f t="shared" si="18"/>
        <v>0</v>
      </c>
      <c r="S106" s="91">
        <f t="shared" si="19"/>
        <v>0</v>
      </c>
      <c r="T106" s="92"/>
    </row>
    <row r="107" spans="1:20" x14ac:dyDescent="0.2">
      <c r="A107" s="107">
        <f t="shared" si="20"/>
        <v>98</v>
      </c>
      <c r="B107" s="105" t="str">
        <f t="shared" si="21"/>
        <v/>
      </c>
      <c r="C107" s="5"/>
      <c r="D107" s="1"/>
      <c r="E107" s="1"/>
      <c r="F107" s="1"/>
      <c r="G107" s="98"/>
      <c r="H107" s="96" t="str">
        <f>IF(G107="","", VLOOKUP(G:G,Rekeningschema!A:B,2,FALSE))</f>
        <v/>
      </c>
      <c r="I107" s="101"/>
      <c r="J107" s="101"/>
      <c r="K107" s="86" t="str">
        <f t="shared" si="22"/>
        <v/>
      </c>
      <c r="L107" s="106">
        <f t="shared" ref="L107:L139" si="24">IF(L106="aanpassen kas, deze kan niet negatief zijn","aanpassen kas, deze kan niet negatief zijn",IF(L106+D107-E107&lt;0,"aanpassen kas, deze kan niet negatief zijn",L106+D107-E107))</f>
        <v>6791</v>
      </c>
      <c r="M107" s="87" t="str">
        <f t="shared" si="15"/>
        <v/>
      </c>
      <c r="N107" s="88" t="str">
        <f t="shared" si="16"/>
        <v/>
      </c>
      <c r="O107" s="89" t="str">
        <f t="shared" si="23"/>
        <v/>
      </c>
      <c r="P107" s="89" t="str">
        <f>IF(G107="","",VLOOKUP(G:G,Rekeningschema!A:L,11,FALSE))</f>
        <v/>
      </c>
      <c r="Q107" s="89" t="str">
        <f t="shared" si="17"/>
        <v/>
      </c>
      <c r="R107" s="90">
        <f t="shared" si="18"/>
        <v>0</v>
      </c>
      <c r="S107" s="91">
        <f t="shared" si="19"/>
        <v>0</v>
      </c>
      <c r="T107" s="92"/>
    </row>
    <row r="108" spans="1:20" x14ac:dyDescent="0.2">
      <c r="A108" s="107">
        <f t="shared" si="20"/>
        <v>99</v>
      </c>
      <c r="B108" s="105" t="str">
        <f t="shared" si="21"/>
        <v/>
      </c>
      <c r="C108" s="5"/>
      <c r="D108" s="1"/>
      <c r="E108" s="1"/>
      <c r="F108" s="1"/>
      <c r="G108" s="98"/>
      <c r="H108" s="96" t="str">
        <f>IF(G108="","", VLOOKUP(G:G,Rekeningschema!A:B,2,FALSE))</f>
        <v/>
      </c>
      <c r="I108" s="101"/>
      <c r="J108" s="101"/>
      <c r="K108" s="86" t="str">
        <f t="shared" si="22"/>
        <v/>
      </c>
      <c r="L108" s="106">
        <f t="shared" si="24"/>
        <v>6791</v>
      </c>
      <c r="M108" s="87" t="str">
        <f t="shared" si="15"/>
        <v/>
      </c>
      <c r="N108" s="88" t="str">
        <f t="shared" si="16"/>
        <v/>
      </c>
      <c r="O108" s="89" t="str">
        <f t="shared" si="23"/>
        <v/>
      </c>
      <c r="P108" s="89" t="str">
        <f>IF(G108="","",VLOOKUP(G:G,Rekeningschema!A:L,11,FALSE))</f>
        <v/>
      </c>
      <c r="Q108" s="89" t="str">
        <f t="shared" si="17"/>
        <v/>
      </c>
      <c r="R108" s="90">
        <f t="shared" si="18"/>
        <v>0</v>
      </c>
      <c r="S108" s="91">
        <f t="shared" si="19"/>
        <v>0</v>
      </c>
      <c r="T108" s="92"/>
    </row>
    <row r="109" spans="1:20" x14ac:dyDescent="0.2">
      <c r="A109" s="107">
        <f t="shared" si="20"/>
        <v>100</v>
      </c>
      <c r="B109" s="105" t="str">
        <f t="shared" si="21"/>
        <v/>
      </c>
      <c r="C109" s="5"/>
      <c r="D109" s="1"/>
      <c r="E109" s="1"/>
      <c r="F109" s="1"/>
      <c r="G109" s="98"/>
      <c r="H109" s="96" t="str">
        <f>IF(G109="","", VLOOKUP(G:G,Rekeningschema!A:B,2,FALSE))</f>
        <v/>
      </c>
      <c r="I109" s="101"/>
      <c r="J109" s="101"/>
      <c r="K109" s="86" t="str">
        <f t="shared" si="22"/>
        <v/>
      </c>
      <c r="L109" s="106">
        <f t="shared" si="24"/>
        <v>6791</v>
      </c>
      <c r="M109" s="87" t="str">
        <f t="shared" si="15"/>
        <v/>
      </c>
      <c r="N109" s="88" t="str">
        <f t="shared" si="16"/>
        <v/>
      </c>
      <c r="O109" s="89" t="str">
        <f t="shared" si="23"/>
        <v/>
      </c>
      <c r="P109" s="89" t="str">
        <f>IF(G109="","",VLOOKUP(G:G,Rekeningschema!A:L,11,FALSE))</f>
        <v/>
      </c>
      <c r="Q109" s="89" t="str">
        <f t="shared" si="17"/>
        <v/>
      </c>
      <c r="R109" s="90">
        <f t="shared" si="18"/>
        <v>0</v>
      </c>
      <c r="S109" s="91">
        <f t="shared" si="19"/>
        <v>0</v>
      </c>
      <c r="T109" s="92"/>
    </row>
    <row r="110" spans="1:20" x14ac:dyDescent="0.2">
      <c r="A110" s="107">
        <f t="shared" si="20"/>
        <v>101</v>
      </c>
      <c r="B110" s="105" t="str">
        <f t="shared" si="21"/>
        <v/>
      </c>
      <c r="C110" s="5"/>
      <c r="D110" s="1"/>
      <c r="E110" s="1"/>
      <c r="F110" s="1"/>
      <c r="G110" s="98"/>
      <c r="H110" s="96" t="str">
        <f>IF(G110="","", VLOOKUP(G:G,Rekeningschema!A:B,2,FALSE))</f>
        <v/>
      </c>
      <c r="I110" s="101"/>
      <c r="J110" s="101"/>
      <c r="K110" s="86" t="str">
        <f t="shared" si="22"/>
        <v/>
      </c>
      <c r="L110" s="106">
        <f t="shared" si="24"/>
        <v>6791</v>
      </c>
      <c r="M110" s="87" t="str">
        <f t="shared" si="15"/>
        <v/>
      </c>
      <c r="N110" s="88" t="str">
        <f t="shared" si="16"/>
        <v/>
      </c>
      <c r="O110" s="89" t="str">
        <f t="shared" si="23"/>
        <v/>
      </c>
      <c r="P110" s="89" t="str">
        <f>IF(G110="","",VLOOKUP(G:G,Rekeningschema!A:L,11,FALSE))</f>
        <v/>
      </c>
      <c r="Q110" s="89" t="str">
        <f t="shared" si="17"/>
        <v/>
      </c>
      <c r="R110" s="90">
        <f t="shared" si="18"/>
        <v>0</v>
      </c>
      <c r="S110" s="91">
        <f t="shared" si="19"/>
        <v>0</v>
      </c>
      <c r="T110" s="92"/>
    </row>
    <row r="111" spans="1:20" x14ac:dyDescent="0.2">
      <c r="A111" s="107">
        <f t="shared" si="20"/>
        <v>102</v>
      </c>
      <c r="B111" s="105" t="str">
        <f t="shared" si="21"/>
        <v/>
      </c>
      <c r="C111" s="5"/>
      <c r="D111" s="1"/>
      <c r="E111" s="1"/>
      <c r="F111" s="1"/>
      <c r="G111" s="98"/>
      <c r="H111" s="96" t="str">
        <f>IF(G111="","", VLOOKUP(G:G,Rekeningschema!A:B,2,FALSE))</f>
        <v/>
      </c>
      <c r="I111" s="101"/>
      <c r="J111" s="101"/>
      <c r="K111" s="86" t="str">
        <f t="shared" si="22"/>
        <v/>
      </c>
      <c r="L111" s="106">
        <f t="shared" si="24"/>
        <v>6791</v>
      </c>
      <c r="M111" s="87" t="str">
        <f t="shared" si="15"/>
        <v/>
      </c>
      <c r="N111" s="88" t="str">
        <f t="shared" si="16"/>
        <v/>
      </c>
      <c r="O111" s="89" t="str">
        <f t="shared" si="23"/>
        <v/>
      </c>
      <c r="P111" s="89" t="str">
        <f>IF(G111="","",VLOOKUP(G:G,Rekeningschema!A:L,11,FALSE))</f>
        <v/>
      </c>
      <c r="Q111" s="89" t="str">
        <f t="shared" si="17"/>
        <v/>
      </c>
      <c r="R111" s="90">
        <f t="shared" si="18"/>
        <v>0</v>
      </c>
      <c r="S111" s="91">
        <f t="shared" si="19"/>
        <v>0</v>
      </c>
      <c r="T111" s="92"/>
    </row>
    <row r="112" spans="1:20" x14ac:dyDescent="0.2">
      <c r="A112" s="107">
        <f t="shared" si="20"/>
        <v>103</v>
      </c>
      <c r="B112" s="105" t="str">
        <f t="shared" si="21"/>
        <v/>
      </c>
      <c r="C112" s="5"/>
      <c r="D112" s="1"/>
      <c r="E112" s="1"/>
      <c r="F112" s="1"/>
      <c r="G112" s="98"/>
      <c r="H112" s="96" t="str">
        <f>IF(G112="","", VLOOKUP(G:G,Rekeningschema!A:B,2,FALSE))</f>
        <v/>
      </c>
      <c r="I112" s="101"/>
      <c r="J112" s="101"/>
      <c r="K112" s="86" t="str">
        <f t="shared" si="22"/>
        <v/>
      </c>
      <c r="L112" s="106">
        <f t="shared" si="24"/>
        <v>6791</v>
      </c>
      <c r="M112" s="87" t="str">
        <f t="shared" si="15"/>
        <v/>
      </c>
      <c r="N112" s="88" t="str">
        <f t="shared" si="16"/>
        <v/>
      </c>
      <c r="O112" s="89" t="str">
        <f t="shared" si="23"/>
        <v/>
      </c>
      <c r="P112" s="89" t="str">
        <f>IF(G112="","",VLOOKUP(G:G,Rekeningschema!A:L,11,FALSE))</f>
        <v/>
      </c>
      <c r="Q112" s="89" t="str">
        <f t="shared" si="17"/>
        <v/>
      </c>
      <c r="R112" s="90">
        <f t="shared" si="18"/>
        <v>0</v>
      </c>
      <c r="S112" s="91">
        <f t="shared" si="19"/>
        <v>0</v>
      </c>
      <c r="T112" s="92"/>
    </row>
    <row r="113" spans="1:20" x14ac:dyDescent="0.2">
      <c r="A113" s="107">
        <f t="shared" si="20"/>
        <v>104</v>
      </c>
      <c r="B113" s="105" t="str">
        <f t="shared" si="21"/>
        <v/>
      </c>
      <c r="C113" s="5"/>
      <c r="D113" s="1"/>
      <c r="E113" s="1"/>
      <c r="F113" s="1"/>
      <c r="G113" s="98"/>
      <c r="H113" s="96" t="str">
        <f>IF(G113="","", VLOOKUP(G:G,Rekeningschema!A:B,2,FALSE))</f>
        <v/>
      </c>
      <c r="I113" s="101"/>
      <c r="J113" s="101"/>
      <c r="K113" s="86" t="str">
        <f t="shared" si="22"/>
        <v/>
      </c>
      <c r="L113" s="106">
        <f t="shared" si="24"/>
        <v>6791</v>
      </c>
      <c r="M113" s="87" t="str">
        <f t="shared" si="15"/>
        <v/>
      </c>
      <c r="N113" s="88" t="str">
        <f t="shared" si="16"/>
        <v/>
      </c>
      <c r="O113" s="89" t="str">
        <f t="shared" si="23"/>
        <v/>
      </c>
      <c r="P113" s="89" t="str">
        <f>IF(G113="","",VLOOKUP(G:G,Rekeningschema!A:L,11,FALSE))</f>
        <v/>
      </c>
      <c r="Q113" s="89" t="str">
        <f t="shared" si="17"/>
        <v/>
      </c>
      <c r="R113" s="90">
        <f t="shared" si="18"/>
        <v>0</v>
      </c>
      <c r="S113" s="91">
        <f t="shared" si="19"/>
        <v>0</v>
      </c>
      <c r="T113" s="92"/>
    </row>
    <row r="114" spans="1:20" x14ac:dyDescent="0.2">
      <c r="A114" s="107">
        <f t="shared" si="20"/>
        <v>105</v>
      </c>
      <c r="B114" s="105" t="str">
        <f t="shared" si="21"/>
        <v/>
      </c>
      <c r="C114" s="5"/>
      <c r="D114" s="1"/>
      <c r="E114" s="1"/>
      <c r="F114" s="1"/>
      <c r="G114" s="98"/>
      <c r="H114" s="96" t="str">
        <f>IF(G114="","", VLOOKUP(G:G,Rekeningschema!A:B,2,FALSE))</f>
        <v/>
      </c>
      <c r="I114" s="101"/>
      <c r="J114" s="101"/>
      <c r="K114" s="86" t="str">
        <f t="shared" si="22"/>
        <v/>
      </c>
      <c r="L114" s="106">
        <f t="shared" si="24"/>
        <v>6791</v>
      </c>
      <c r="M114" s="87" t="str">
        <f t="shared" si="15"/>
        <v/>
      </c>
      <c r="N114" s="88" t="str">
        <f t="shared" si="16"/>
        <v/>
      </c>
      <c r="O114" s="89" t="str">
        <f t="shared" si="23"/>
        <v/>
      </c>
      <c r="P114" s="89" t="str">
        <f>IF(G114="","",VLOOKUP(G:G,Rekeningschema!A:L,11,FALSE))</f>
        <v/>
      </c>
      <c r="Q114" s="89" t="str">
        <f t="shared" si="17"/>
        <v/>
      </c>
      <c r="R114" s="90">
        <f t="shared" si="18"/>
        <v>0</v>
      </c>
      <c r="S114" s="91">
        <f t="shared" si="19"/>
        <v>0</v>
      </c>
      <c r="T114" s="92"/>
    </row>
    <row r="115" spans="1:20" x14ac:dyDescent="0.2">
      <c r="A115" s="107">
        <f t="shared" si="20"/>
        <v>106</v>
      </c>
      <c r="B115" s="105" t="str">
        <f t="shared" si="21"/>
        <v/>
      </c>
      <c r="C115" s="5"/>
      <c r="D115" s="1"/>
      <c r="E115" s="1"/>
      <c r="F115" s="1"/>
      <c r="G115" s="98"/>
      <c r="H115" s="96" t="str">
        <f>IF(G115="","", VLOOKUP(G:G,Rekeningschema!A:B,2,FALSE))</f>
        <v/>
      </c>
      <c r="I115" s="101"/>
      <c r="J115" s="101"/>
      <c r="K115" s="86" t="str">
        <f t="shared" si="22"/>
        <v/>
      </c>
      <c r="L115" s="106">
        <f t="shared" si="24"/>
        <v>6791</v>
      </c>
      <c r="M115" s="87" t="str">
        <f t="shared" si="15"/>
        <v/>
      </c>
      <c r="N115" s="88" t="str">
        <f t="shared" si="16"/>
        <v/>
      </c>
      <c r="O115" s="89" t="str">
        <f t="shared" si="23"/>
        <v/>
      </c>
      <c r="P115" s="89" t="str">
        <f>IF(G115="","",VLOOKUP(G:G,Rekeningschema!A:L,11,FALSE))</f>
        <v/>
      </c>
      <c r="Q115" s="89" t="str">
        <f t="shared" si="17"/>
        <v/>
      </c>
      <c r="R115" s="90">
        <f t="shared" si="18"/>
        <v>0</v>
      </c>
      <c r="S115" s="91">
        <f t="shared" si="19"/>
        <v>0</v>
      </c>
      <c r="T115" s="92"/>
    </row>
    <row r="116" spans="1:20" x14ac:dyDescent="0.2">
      <c r="A116" s="107">
        <f t="shared" si="20"/>
        <v>107</v>
      </c>
      <c r="B116" s="105" t="str">
        <f t="shared" si="21"/>
        <v/>
      </c>
      <c r="C116" s="5"/>
      <c r="D116" s="1"/>
      <c r="E116" s="1"/>
      <c r="F116" s="1"/>
      <c r="G116" s="98"/>
      <c r="H116" s="96" t="str">
        <f>IF(G116="","", VLOOKUP(G:G,Rekeningschema!A:B,2,FALSE))</f>
        <v/>
      </c>
      <c r="I116" s="101"/>
      <c r="J116" s="101"/>
      <c r="K116" s="86" t="str">
        <f t="shared" si="22"/>
        <v/>
      </c>
      <c r="L116" s="106">
        <f t="shared" si="24"/>
        <v>6791</v>
      </c>
      <c r="M116" s="87" t="str">
        <f t="shared" si="15"/>
        <v/>
      </c>
      <c r="N116" s="88" t="str">
        <f t="shared" si="16"/>
        <v/>
      </c>
      <c r="O116" s="89" t="str">
        <f t="shared" si="23"/>
        <v/>
      </c>
      <c r="P116" s="89" t="str">
        <f>IF(G116="","",VLOOKUP(G:G,Rekeningschema!A:L,11,FALSE))</f>
        <v/>
      </c>
      <c r="Q116" s="89" t="str">
        <f t="shared" si="17"/>
        <v/>
      </c>
      <c r="R116" s="90">
        <f t="shared" si="18"/>
        <v>0</v>
      </c>
      <c r="S116" s="91">
        <f t="shared" si="19"/>
        <v>0</v>
      </c>
      <c r="T116" s="92"/>
    </row>
    <row r="117" spans="1:20" x14ac:dyDescent="0.2">
      <c r="A117" s="107">
        <f t="shared" si="20"/>
        <v>108</v>
      </c>
      <c r="B117" s="105" t="str">
        <f t="shared" si="21"/>
        <v/>
      </c>
      <c r="C117" s="5"/>
      <c r="D117" s="1"/>
      <c r="E117" s="1"/>
      <c r="F117" s="1"/>
      <c r="G117" s="98"/>
      <c r="H117" s="96" t="str">
        <f>IF(G117="","", VLOOKUP(G:G,Rekeningschema!A:B,2,FALSE))</f>
        <v/>
      </c>
      <c r="I117" s="101"/>
      <c r="J117" s="101"/>
      <c r="K117" s="86" t="str">
        <f t="shared" si="22"/>
        <v/>
      </c>
      <c r="L117" s="106">
        <f t="shared" si="24"/>
        <v>6791</v>
      </c>
      <c r="M117" s="87" t="str">
        <f t="shared" si="15"/>
        <v/>
      </c>
      <c r="N117" s="88" t="str">
        <f t="shared" si="16"/>
        <v/>
      </c>
      <c r="O117" s="89" t="str">
        <f t="shared" si="23"/>
        <v/>
      </c>
      <c r="P117" s="89" t="str">
        <f>IF(G117="","",VLOOKUP(G:G,Rekeningschema!A:L,11,FALSE))</f>
        <v/>
      </c>
      <c r="Q117" s="89" t="str">
        <f t="shared" si="17"/>
        <v/>
      </c>
      <c r="R117" s="90">
        <f t="shared" si="18"/>
        <v>0</v>
      </c>
      <c r="S117" s="91">
        <f t="shared" si="19"/>
        <v>0</v>
      </c>
      <c r="T117" s="92"/>
    </row>
    <row r="118" spans="1:20" x14ac:dyDescent="0.2">
      <c r="A118" s="107">
        <f t="shared" si="20"/>
        <v>109</v>
      </c>
      <c r="B118" s="105" t="str">
        <f t="shared" si="21"/>
        <v/>
      </c>
      <c r="C118" s="5"/>
      <c r="D118" s="1"/>
      <c r="E118" s="1"/>
      <c r="F118" s="1"/>
      <c r="G118" s="98"/>
      <c r="H118" s="96" t="str">
        <f>IF(G118="","", VLOOKUP(G:G,Rekeningschema!A:B,2,FALSE))</f>
        <v/>
      </c>
      <c r="I118" s="101"/>
      <c r="J118" s="101"/>
      <c r="K118" s="86" t="str">
        <f t="shared" si="22"/>
        <v/>
      </c>
      <c r="L118" s="106">
        <f t="shared" si="24"/>
        <v>6791</v>
      </c>
      <c r="M118" s="87" t="str">
        <f t="shared" si="15"/>
        <v/>
      </c>
      <c r="N118" s="88" t="str">
        <f t="shared" si="16"/>
        <v/>
      </c>
      <c r="O118" s="89" t="str">
        <f t="shared" si="23"/>
        <v/>
      </c>
      <c r="P118" s="89" t="str">
        <f>IF(G118="","",VLOOKUP(G:G,Rekeningschema!A:L,11,FALSE))</f>
        <v/>
      </c>
      <c r="Q118" s="89" t="str">
        <f t="shared" si="17"/>
        <v/>
      </c>
      <c r="R118" s="90">
        <f t="shared" si="18"/>
        <v>0</v>
      </c>
      <c r="S118" s="91">
        <f t="shared" si="19"/>
        <v>0</v>
      </c>
      <c r="T118" s="92"/>
    </row>
    <row r="119" spans="1:20" x14ac:dyDescent="0.2">
      <c r="A119" s="107">
        <f t="shared" si="20"/>
        <v>110</v>
      </c>
      <c r="B119" s="105" t="str">
        <f t="shared" si="21"/>
        <v/>
      </c>
      <c r="C119" s="5"/>
      <c r="D119" s="1"/>
      <c r="E119" s="1"/>
      <c r="F119" s="1"/>
      <c r="G119" s="98"/>
      <c r="H119" s="96" t="str">
        <f>IF(G119="","", VLOOKUP(G:G,Rekeningschema!A:B,2,FALSE))</f>
        <v/>
      </c>
      <c r="I119" s="101"/>
      <c r="J119" s="101"/>
      <c r="K119" s="86" t="str">
        <f t="shared" si="22"/>
        <v/>
      </c>
      <c r="L119" s="106">
        <f t="shared" si="24"/>
        <v>6791</v>
      </c>
      <c r="M119" s="87" t="str">
        <f t="shared" si="15"/>
        <v/>
      </c>
      <c r="N119" s="88" t="str">
        <f t="shared" si="16"/>
        <v/>
      </c>
      <c r="O119" s="89" t="str">
        <f t="shared" si="23"/>
        <v/>
      </c>
      <c r="P119" s="89" t="str">
        <f>IF(G119="","",VLOOKUP(G:G,Rekeningschema!A:L,11,FALSE))</f>
        <v/>
      </c>
      <c r="Q119" s="89" t="str">
        <f t="shared" si="17"/>
        <v/>
      </c>
      <c r="R119" s="90">
        <f t="shared" si="18"/>
        <v>0</v>
      </c>
      <c r="S119" s="91">
        <f t="shared" si="19"/>
        <v>0</v>
      </c>
      <c r="T119" s="92"/>
    </row>
    <row r="120" spans="1:20" x14ac:dyDescent="0.2">
      <c r="A120" s="107">
        <f t="shared" si="20"/>
        <v>111</v>
      </c>
      <c r="B120" s="105" t="str">
        <f t="shared" si="21"/>
        <v/>
      </c>
      <c r="C120" s="5"/>
      <c r="D120" s="1"/>
      <c r="E120" s="1"/>
      <c r="F120" s="1"/>
      <c r="G120" s="98"/>
      <c r="H120" s="96" t="str">
        <f>IF(G120="","", VLOOKUP(G:G,Rekeningschema!A:B,2,FALSE))</f>
        <v/>
      </c>
      <c r="I120" s="101"/>
      <c r="J120" s="101"/>
      <c r="K120" s="86" t="str">
        <f t="shared" si="22"/>
        <v/>
      </c>
      <c r="L120" s="106">
        <f t="shared" si="24"/>
        <v>6791</v>
      </c>
      <c r="M120" s="87" t="str">
        <f t="shared" si="15"/>
        <v/>
      </c>
      <c r="N120" s="88" t="str">
        <f t="shared" si="16"/>
        <v/>
      </c>
      <c r="O120" s="89" t="str">
        <f t="shared" si="23"/>
        <v/>
      </c>
      <c r="P120" s="89" t="str">
        <f>IF(G120="","",VLOOKUP(G:G,Rekeningschema!A:L,11,FALSE))</f>
        <v/>
      </c>
      <c r="Q120" s="89" t="str">
        <f t="shared" si="17"/>
        <v/>
      </c>
      <c r="R120" s="90">
        <f t="shared" si="18"/>
        <v>0</v>
      </c>
      <c r="S120" s="91">
        <f t="shared" si="19"/>
        <v>0</v>
      </c>
      <c r="T120" s="92"/>
    </row>
    <row r="121" spans="1:20" x14ac:dyDescent="0.2">
      <c r="A121" s="107">
        <f t="shared" si="20"/>
        <v>112</v>
      </c>
      <c r="B121" s="105" t="str">
        <f t="shared" si="21"/>
        <v/>
      </c>
      <c r="C121" s="5"/>
      <c r="D121" s="1"/>
      <c r="E121" s="1"/>
      <c r="F121" s="1"/>
      <c r="G121" s="98"/>
      <c r="H121" s="96" t="str">
        <f>IF(G121="","", VLOOKUP(G:G,Rekeningschema!A:B,2,FALSE))</f>
        <v/>
      </c>
      <c r="I121" s="101"/>
      <c r="J121" s="101"/>
      <c r="K121" s="86" t="str">
        <f t="shared" si="22"/>
        <v/>
      </c>
      <c r="L121" s="106">
        <f t="shared" si="24"/>
        <v>6791</v>
      </c>
      <c r="M121" s="87" t="str">
        <f t="shared" si="15"/>
        <v/>
      </c>
      <c r="N121" s="88" t="str">
        <f t="shared" si="16"/>
        <v/>
      </c>
      <c r="O121" s="89" t="str">
        <f t="shared" si="23"/>
        <v/>
      </c>
      <c r="P121" s="89" t="str">
        <f>IF(G121="","",VLOOKUP(G:G,Rekeningschema!A:L,11,FALSE))</f>
        <v/>
      </c>
      <c r="Q121" s="89" t="str">
        <f t="shared" si="17"/>
        <v/>
      </c>
      <c r="R121" s="90">
        <f t="shared" si="18"/>
        <v>0</v>
      </c>
      <c r="S121" s="91">
        <f t="shared" si="19"/>
        <v>0</v>
      </c>
      <c r="T121" s="92"/>
    </row>
    <row r="122" spans="1:20" x14ac:dyDescent="0.2">
      <c r="A122" s="107">
        <f t="shared" si="20"/>
        <v>113</v>
      </c>
      <c r="B122" s="105" t="str">
        <f t="shared" si="21"/>
        <v/>
      </c>
      <c r="C122" s="5"/>
      <c r="D122" s="1"/>
      <c r="E122" s="1"/>
      <c r="F122" s="1"/>
      <c r="G122" s="98"/>
      <c r="H122" s="96" t="str">
        <f>IF(G122="","", VLOOKUP(G:G,Rekeningschema!A:B,2,FALSE))</f>
        <v/>
      </c>
      <c r="I122" s="101"/>
      <c r="J122" s="101"/>
      <c r="K122" s="86" t="str">
        <f t="shared" si="22"/>
        <v/>
      </c>
      <c r="L122" s="106">
        <f t="shared" si="24"/>
        <v>6791</v>
      </c>
      <c r="M122" s="87" t="str">
        <f t="shared" si="15"/>
        <v/>
      </c>
      <c r="N122" s="88" t="str">
        <f t="shared" si="16"/>
        <v/>
      </c>
      <c r="O122" s="89" t="str">
        <f t="shared" si="23"/>
        <v/>
      </c>
      <c r="P122" s="89" t="str">
        <f>IF(G122="","",VLOOKUP(G:G,Rekeningschema!A:L,11,FALSE))</f>
        <v/>
      </c>
      <c r="Q122" s="89" t="str">
        <f t="shared" si="17"/>
        <v/>
      </c>
      <c r="R122" s="90">
        <f t="shared" si="18"/>
        <v>0</v>
      </c>
      <c r="S122" s="91">
        <f t="shared" si="19"/>
        <v>0</v>
      </c>
      <c r="T122" s="92"/>
    </row>
    <row r="123" spans="1:20" x14ac:dyDescent="0.2">
      <c r="A123" s="107">
        <f t="shared" si="20"/>
        <v>114</v>
      </c>
      <c r="B123" s="105" t="str">
        <f t="shared" si="21"/>
        <v/>
      </c>
      <c r="C123" s="5"/>
      <c r="D123" s="1"/>
      <c r="E123" s="1"/>
      <c r="F123" s="1"/>
      <c r="G123" s="98"/>
      <c r="H123" s="96" t="str">
        <f>IF(G123="","", VLOOKUP(G:G,Rekeningschema!A:B,2,FALSE))</f>
        <v/>
      </c>
      <c r="I123" s="101"/>
      <c r="J123" s="101"/>
      <c r="K123" s="86" t="str">
        <f t="shared" si="22"/>
        <v/>
      </c>
      <c r="L123" s="106">
        <f t="shared" si="24"/>
        <v>6791</v>
      </c>
      <c r="M123" s="87" t="str">
        <f t="shared" si="15"/>
        <v/>
      </c>
      <c r="N123" s="88" t="str">
        <f t="shared" si="16"/>
        <v/>
      </c>
      <c r="O123" s="89" t="str">
        <f t="shared" si="23"/>
        <v/>
      </c>
      <c r="P123" s="89" t="str">
        <f>IF(G123="","",VLOOKUP(G:G,Rekeningschema!A:L,11,FALSE))</f>
        <v/>
      </c>
      <c r="Q123" s="89" t="str">
        <f t="shared" si="17"/>
        <v/>
      </c>
      <c r="R123" s="90">
        <f t="shared" si="18"/>
        <v>0</v>
      </c>
      <c r="S123" s="91">
        <f t="shared" si="19"/>
        <v>0</v>
      </c>
      <c r="T123" s="92"/>
    </row>
    <row r="124" spans="1:20" x14ac:dyDescent="0.2">
      <c r="A124" s="107">
        <f t="shared" si="20"/>
        <v>115</v>
      </c>
      <c r="B124" s="105" t="str">
        <f t="shared" si="21"/>
        <v/>
      </c>
      <c r="C124" s="5"/>
      <c r="D124" s="1"/>
      <c r="E124" s="1"/>
      <c r="F124" s="1"/>
      <c r="G124" s="98"/>
      <c r="H124" s="96" t="str">
        <f>IF(G124="","", VLOOKUP(G:G,Rekeningschema!A:B,2,FALSE))</f>
        <v/>
      </c>
      <c r="I124" s="101"/>
      <c r="J124" s="101"/>
      <c r="K124" s="86" t="str">
        <f t="shared" si="22"/>
        <v/>
      </c>
      <c r="L124" s="106">
        <f t="shared" si="24"/>
        <v>6791</v>
      </c>
      <c r="M124" s="87" t="str">
        <f t="shared" si="15"/>
        <v/>
      </c>
      <c r="N124" s="88" t="str">
        <f t="shared" si="16"/>
        <v/>
      </c>
      <c r="O124" s="89" t="str">
        <f t="shared" si="23"/>
        <v/>
      </c>
      <c r="P124" s="89" t="str">
        <f>IF(G124="","",VLOOKUP(G:G,Rekeningschema!A:L,11,FALSE))</f>
        <v/>
      </c>
      <c r="Q124" s="89" t="str">
        <f t="shared" si="17"/>
        <v/>
      </c>
      <c r="R124" s="90">
        <f t="shared" si="18"/>
        <v>0</v>
      </c>
      <c r="S124" s="91">
        <f t="shared" si="19"/>
        <v>0</v>
      </c>
      <c r="T124" s="92"/>
    </row>
    <row r="125" spans="1:20" x14ac:dyDescent="0.2">
      <c r="A125" s="107">
        <f t="shared" si="20"/>
        <v>116</v>
      </c>
      <c r="B125" s="105" t="str">
        <f t="shared" si="21"/>
        <v/>
      </c>
      <c r="C125" s="5"/>
      <c r="D125" s="1"/>
      <c r="E125" s="1"/>
      <c r="F125" s="1"/>
      <c r="G125" s="98"/>
      <c r="H125" s="96" t="str">
        <f>IF(G125="","", VLOOKUP(G:G,Rekeningschema!A:B,2,FALSE))</f>
        <v/>
      </c>
      <c r="I125" s="101"/>
      <c r="J125" s="101"/>
      <c r="K125" s="86" t="str">
        <f t="shared" si="22"/>
        <v/>
      </c>
      <c r="L125" s="106">
        <f t="shared" si="24"/>
        <v>6791</v>
      </c>
      <c r="M125" s="87" t="str">
        <f t="shared" si="15"/>
        <v/>
      </c>
      <c r="N125" s="88" t="str">
        <f t="shared" si="16"/>
        <v/>
      </c>
      <c r="O125" s="89" t="str">
        <f t="shared" si="23"/>
        <v/>
      </c>
      <c r="P125" s="89" t="str">
        <f>IF(G125="","",VLOOKUP(G:G,Rekeningschema!A:L,11,FALSE))</f>
        <v/>
      </c>
      <c r="Q125" s="89" t="str">
        <f t="shared" si="17"/>
        <v/>
      </c>
      <c r="R125" s="90">
        <f t="shared" si="18"/>
        <v>0</v>
      </c>
      <c r="S125" s="91">
        <f t="shared" si="19"/>
        <v>0</v>
      </c>
      <c r="T125" s="92"/>
    </row>
    <row r="126" spans="1:20" x14ac:dyDescent="0.2">
      <c r="A126" s="107">
        <f t="shared" si="20"/>
        <v>117</v>
      </c>
      <c r="B126" s="105" t="str">
        <f t="shared" si="21"/>
        <v/>
      </c>
      <c r="C126" s="5"/>
      <c r="D126" s="1"/>
      <c r="E126" s="1"/>
      <c r="F126" s="1"/>
      <c r="G126" s="98"/>
      <c r="H126" s="96" t="str">
        <f>IF(G126="","", VLOOKUP(G:G,Rekeningschema!A:B,2,FALSE))</f>
        <v/>
      </c>
      <c r="I126" s="101"/>
      <c r="J126" s="101"/>
      <c r="K126" s="86" t="str">
        <f t="shared" si="22"/>
        <v/>
      </c>
      <c r="L126" s="106">
        <f t="shared" si="24"/>
        <v>6791</v>
      </c>
      <c r="M126" s="87" t="str">
        <f t="shared" si="15"/>
        <v/>
      </c>
      <c r="N126" s="88" t="str">
        <f t="shared" si="16"/>
        <v/>
      </c>
      <c r="O126" s="89" t="str">
        <f t="shared" si="23"/>
        <v/>
      </c>
      <c r="P126" s="89" t="str">
        <f>IF(G126="","",VLOOKUP(G:G,Rekeningschema!A:L,11,FALSE))</f>
        <v/>
      </c>
      <c r="Q126" s="89" t="str">
        <f t="shared" si="17"/>
        <v/>
      </c>
      <c r="R126" s="90">
        <f t="shared" si="18"/>
        <v>0</v>
      </c>
      <c r="S126" s="91">
        <f t="shared" si="19"/>
        <v>0</v>
      </c>
      <c r="T126" s="92"/>
    </row>
    <row r="127" spans="1:20" x14ac:dyDescent="0.2">
      <c r="A127" s="107">
        <f t="shared" si="20"/>
        <v>118</v>
      </c>
      <c r="B127" s="105" t="str">
        <f t="shared" si="21"/>
        <v/>
      </c>
      <c r="C127" s="5"/>
      <c r="D127" s="1"/>
      <c r="E127" s="1"/>
      <c r="F127" s="1"/>
      <c r="G127" s="98"/>
      <c r="H127" s="96" t="str">
        <f>IF(G127="","", VLOOKUP(G:G,Rekeningschema!A:B,2,FALSE))</f>
        <v/>
      </c>
      <c r="I127" s="101"/>
      <c r="J127" s="101"/>
      <c r="K127" s="86" t="str">
        <f t="shared" si="22"/>
        <v/>
      </c>
      <c r="L127" s="106">
        <f t="shared" si="24"/>
        <v>6791</v>
      </c>
      <c r="M127" s="87" t="str">
        <f t="shared" si="15"/>
        <v/>
      </c>
      <c r="N127" s="88" t="str">
        <f t="shared" si="16"/>
        <v/>
      </c>
      <c r="O127" s="89" t="str">
        <f t="shared" si="23"/>
        <v/>
      </c>
      <c r="P127" s="89" t="str">
        <f>IF(G127="","",VLOOKUP(G:G,Rekeningschema!A:L,11,FALSE))</f>
        <v/>
      </c>
      <c r="Q127" s="89" t="str">
        <f t="shared" si="17"/>
        <v/>
      </c>
      <c r="R127" s="90">
        <f t="shared" si="18"/>
        <v>0</v>
      </c>
      <c r="S127" s="91">
        <f t="shared" si="19"/>
        <v>0</v>
      </c>
      <c r="T127" s="92"/>
    </row>
    <row r="128" spans="1:20" x14ac:dyDescent="0.2">
      <c r="A128" s="107">
        <f t="shared" si="20"/>
        <v>119</v>
      </c>
      <c r="B128" s="105" t="str">
        <f t="shared" si="21"/>
        <v/>
      </c>
      <c r="C128" s="5"/>
      <c r="D128" s="1"/>
      <c r="E128" s="1"/>
      <c r="F128" s="1"/>
      <c r="G128" s="98"/>
      <c r="H128" s="96" t="str">
        <f>IF(G128="","", VLOOKUP(G:G,Rekeningschema!A:B,2,FALSE))</f>
        <v/>
      </c>
      <c r="I128" s="101"/>
      <c r="J128" s="101"/>
      <c r="K128" s="86" t="str">
        <f t="shared" si="22"/>
        <v/>
      </c>
      <c r="L128" s="106">
        <f t="shared" si="24"/>
        <v>6791</v>
      </c>
      <c r="M128" s="87" t="str">
        <f t="shared" si="15"/>
        <v/>
      </c>
      <c r="N128" s="88" t="str">
        <f t="shared" si="16"/>
        <v/>
      </c>
      <c r="O128" s="89" t="str">
        <f t="shared" si="23"/>
        <v/>
      </c>
      <c r="P128" s="89" t="str">
        <f>IF(G128="","",VLOOKUP(G:G,Rekeningschema!A:L,11,FALSE))</f>
        <v/>
      </c>
      <c r="Q128" s="89" t="str">
        <f t="shared" si="17"/>
        <v/>
      </c>
      <c r="R128" s="90">
        <f t="shared" si="18"/>
        <v>0</v>
      </c>
      <c r="S128" s="91">
        <f t="shared" si="19"/>
        <v>0</v>
      </c>
      <c r="T128" s="92"/>
    </row>
    <row r="129" spans="1:20" x14ac:dyDescent="0.2">
      <c r="A129" s="107">
        <f t="shared" si="20"/>
        <v>120</v>
      </c>
      <c r="B129" s="105" t="str">
        <f t="shared" si="21"/>
        <v/>
      </c>
      <c r="C129" s="5"/>
      <c r="D129" s="1"/>
      <c r="E129" s="1"/>
      <c r="F129" s="1"/>
      <c r="G129" s="98"/>
      <c r="H129" s="96" t="str">
        <f>IF(G129="","", VLOOKUP(G:G,Rekeningschema!A:B,2,FALSE))</f>
        <v/>
      </c>
      <c r="I129" s="101"/>
      <c r="J129" s="101"/>
      <c r="K129" s="86" t="str">
        <f t="shared" si="22"/>
        <v/>
      </c>
      <c r="L129" s="106">
        <f t="shared" si="24"/>
        <v>6791</v>
      </c>
      <c r="M129" s="87" t="str">
        <f t="shared" si="15"/>
        <v/>
      </c>
      <c r="N129" s="88" t="str">
        <f t="shared" si="16"/>
        <v/>
      </c>
      <c r="O129" s="89" t="str">
        <f t="shared" si="23"/>
        <v/>
      </c>
      <c r="P129" s="89" t="str">
        <f>IF(G129="","",VLOOKUP(G:G,Rekeningschema!A:L,11,FALSE))</f>
        <v/>
      </c>
      <c r="Q129" s="89" t="str">
        <f t="shared" si="17"/>
        <v/>
      </c>
      <c r="R129" s="90">
        <f t="shared" si="18"/>
        <v>0</v>
      </c>
      <c r="S129" s="91">
        <f t="shared" si="19"/>
        <v>0</v>
      </c>
      <c r="T129" s="92"/>
    </row>
    <row r="130" spans="1:20" x14ac:dyDescent="0.2">
      <c r="A130" s="107">
        <f t="shared" si="20"/>
        <v>121</v>
      </c>
      <c r="B130" s="105" t="str">
        <f t="shared" si="21"/>
        <v/>
      </c>
      <c r="C130" s="5"/>
      <c r="D130" s="1"/>
      <c r="E130" s="1"/>
      <c r="F130" s="1"/>
      <c r="G130" s="98"/>
      <c r="H130" s="96" t="str">
        <f>IF(G130="","", VLOOKUP(G:G,Rekeningschema!A:B,2,FALSE))</f>
        <v/>
      </c>
      <c r="I130" s="101"/>
      <c r="J130" s="101"/>
      <c r="K130" s="86" t="str">
        <f t="shared" si="22"/>
        <v/>
      </c>
      <c r="L130" s="106">
        <f t="shared" si="24"/>
        <v>6791</v>
      </c>
      <c r="M130" s="87" t="str">
        <f t="shared" si="15"/>
        <v/>
      </c>
      <c r="N130" s="88" t="str">
        <f t="shared" si="16"/>
        <v/>
      </c>
      <c r="O130" s="89" t="str">
        <f t="shared" si="23"/>
        <v/>
      </c>
      <c r="P130" s="89" t="str">
        <f>IF(G130="","",VLOOKUP(G:G,Rekeningschema!A:L,11,FALSE))</f>
        <v/>
      </c>
      <c r="Q130" s="89" t="str">
        <f t="shared" si="17"/>
        <v/>
      </c>
      <c r="R130" s="90">
        <f t="shared" si="18"/>
        <v>0</v>
      </c>
      <c r="S130" s="91">
        <f t="shared" si="19"/>
        <v>0</v>
      </c>
      <c r="T130" s="92"/>
    </row>
    <row r="131" spans="1:20" x14ac:dyDescent="0.2">
      <c r="A131" s="107">
        <f t="shared" si="20"/>
        <v>122</v>
      </c>
      <c r="B131" s="105" t="str">
        <f t="shared" si="21"/>
        <v/>
      </c>
      <c r="C131" s="5"/>
      <c r="D131" s="1"/>
      <c r="E131" s="1"/>
      <c r="F131" s="1"/>
      <c r="G131" s="98"/>
      <c r="H131" s="96" t="str">
        <f>IF(G131="","", VLOOKUP(G:G,Rekeningschema!A:B,2,FALSE))</f>
        <v/>
      </c>
      <c r="I131" s="101"/>
      <c r="J131" s="101"/>
      <c r="K131" s="86" t="str">
        <f t="shared" si="22"/>
        <v/>
      </c>
      <c r="L131" s="106">
        <f t="shared" si="24"/>
        <v>6791</v>
      </c>
      <c r="M131" s="87" t="str">
        <f t="shared" si="15"/>
        <v/>
      </c>
      <c r="N131" s="88" t="str">
        <f t="shared" si="16"/>
        <v/>
      </c>
      <c r="O131" s="89" t="str">
        <f t="shared" si="23"/>
        <v/>
      </c>
      <c r="P131" s="89" t="str">
        <f>IF(G131="","",VLOOKUP(G:G,Rekeningschema!A:L,11,FALSE))</f>
        <v/>
      </c>
      <c r="Q131" s="89" t="str">
        <f t="shared" si="17"/>
        <v/>
      </c>
      <c r="R131" s="90">
        <f t="shared" si="18"/>
        <v>0</v>
      </c>
      <c r="S131" s="91">
        <f t="shared" si="19"/>
        <v>0</v>
      </c>
      <c r="T131" s="92"/>
    </row>
    <row r="132" spans="1:20" x14ac:dyDescent="0.2">
      <c r="A132" s="107">
        <f t="shared" si="20"/>
        <v>123</v>
      </c>
      <c r="B132" s="105" t="str">
        <f t="shared" si="21"/>
        <v/>
      </c>
      <c r="C132" s="5"/>
      <c r="D132" s="1"/>
      <c r="E132" s="1"/>
      <c r="F132" s="1"/>
      <c r="G132" s="98"/>
      <c r="H132" s="96" t="str">
        <f>IF(G132="","", VLOOKUP(G:G,Rekeningschema!A:B,2,FALSE))</f>
        <v/>
      </c>
      <c r="I132" s="101"/>
      <c r="J132" s="101"/>
      <c r="K132" s="86" t="str">
        <f t="shared" si="22"/>
        <v/>
      </c>
      <c r="L132" s="106">
        <f t="shared" si="24"/>
        <v>6791</v>
      </c>
      <c r="M132" s="87" t="str">
        <f t="shared" si="15"/>
        <v/>
      </c>
      <c r="N132" s="88" t="str">
        <f t="shared" si="16"/>
        <v/>
      </c>
      <c r="O132" s="89" t="str">
        <f t="shared" si="23"/>
        <v/>
      </c>
      <c r="P132" s="89" t="str">
        <f>IF(G132="","",VLOOKUP(G:G,Rekeningschema!A:L,11,FALSE))</f>
        <v/>
      </c>
      <c r="Q132" s="89" t="str">
        <f t="shared" si="17"/>
        <v/>
      </c>
      <c r="R132" s="90">
        <f t="shared" si="18"/>
        <v>0</v>
      </c>
      <c r="S132" s="91">
        <f t="shared" si="19"/>
        <v>0</v>
      </c>
      <c r="T132" s="92"/>
    </row>
    <row r="133" spans="1:20" x14ac:dyDescent="0.2">
      <c r="A133" s="107">
        <f t="shared" si="20"/>
        <v>124</v>
      </c>
      <c r="B133" s="105" t="str">
        <f t="shared" si="21"/>
        <v/>
      </c>
      <c r="C133" s="5"/>
      <c r="D133" s="1"/>
      <c r="E133" s="1"/>
      <c r="F133" s="1"/>
      <c r="G133" s="98"/>
      <c r="H133" s="96" t="str">
        <f>IF(G133="","", VLOOKUP(G:G,Rekeningschema!A:B,2,FALSE))</f>
        <v/>
      </c>
      <c r="I133" s="101"/>
      <c r="J133" s="101"/>
      <c r="K133" s="86" t="str">
        <f t="shared" si="22"/>
        <v/>
      </c>
      <c r="L133" s="106">
        <f t="shared" si="24"/>
        <v>6791</v>
      </c>
      <c r="M133" s="87" t="str">
        <f t="shared" si="15"/>
        <v/>
      </c>
      <c r="N133" s="88" t="str">
        <f t="shared" si="16"/>
        <v/>
      </c>
      <c r="O133" s="89" t="str">
        <f t="shared" si="23"/>
        <v/>
      </c>
      <c r="P133" s="89" t="str">
        <f>IF(G133="","",VLOOKUP(G:G,Rekeningschema!A:L,11,FALSE))</f>
        <v/>
      </c>
      <c r="Q133" s="89" t="str">
        <f t="shared" si="17"/>
        <v/>
      </c>
      <c r="R133" s="90">
        <f t="shared" si="18"/>
        <v>0</v>
      </c>
      <c r="S133" s="91">
        <f t="shared" si="19"/>
        <v>0</v>
      </c>
      <c r="T133" s="92"/>
    </row>
    <row r="134" spans="1:20" x14ac:dyDescent="0.2">
      <c r="A134" s="107">
        <f t="shared" si="20"/>
        <v>125</v>
      </c>
      <c r="B134" s="105" t="str">
        <f t="shared" si="21"/>
        <v/>
      </c>
      <c r="C134" s="5"/>
      <c r="D134" s="1"/>
      <c r="E134" s="1"/>
      <c r="F134" s="1"/>
      <c r="G134" s="98"/>
      <c r="H134" s="96" t="str">
        <f>IF(G134="","", VLOOKUP(G:G,Rekeningschema!A:B,2,FALSE))</f>
        <v/>
      </c>
      <c r="I134" s="101"/>
      <c r="J134" s="101"/>
      <c r="K134" s="86" t="str">
        <f t="shared" si="22"/>
        <v/>
      </c>
      <c r="L134" s="106">
        <f t="shared" si="24"/>
        <v>6791</v>
      </c>
      <c r="M134" s="87" t="str">
        <f t="shared" si="15"/>
        <v/>
      </c>
      <c r="N134" s="88" t="str">
        <f t="shared" si="16"/>
        <v/>
      </c>
      <c r="O134" s="89" t="str">
        <f t="shared" si="23"/>
        <v/>
      </c>
      <c r="P134" s="89" t="str">
        <f>IF(G134="","",VLOOKUP(G:G,Rekeningschema!A:L,11,FALSE))</f>
        <v/>
      </c>
      <c r="Q134" s="89" t="str">
        <f t="shared" si="17"/>
        <v/>
      </c>
      <c r="R134" s="90">
        <f t="shared" si="18"/>
        <v>0</v>
      </c>
      <c r="S134" s="91">
        <f t="shared" si="19"/>
        <v>0</v>
      </c>
      <c r="T134" s="92"/>
    </row>
    <row r="135" spans="1:20" x14ac:dyDescent="0.2">
      <c r="A135" s="107">
        <f t="shared" si="20"/>
        <v>126</v>
      </c>
      <c r="B135" s="105" t="str">
        <f t="shared" si="21"/>
        <v/>
      </c>
      <c r="C135" s="5"/>
      <c r="D135" s="1"/>
      <c r="E135" s="1"/>
      <c r="F135" s="1"/>
      <c r="G135" s="98"/>
      <c r="H135" s="96" t="str">
        <f>IF(G135="","", VLOOKUP(G:G,Rekeningschema!A:B,2,FALSE))</f>
        <v/>
      </c>
      <c r="I135" s="101"/>
      <c r="J135" s="101"/>
      <c r="K135" s="86" t="str">
        <f t="shared" si="22"/>
        <v/>
      </c>
      <c r="L135" s="106">
        <f t="shared" si="24"/>
        <v>6791</v>
      </c>
      <c r="M135" s="87" t="str">
        <f t="shared" si="15"/>
        <v/>
      </c>
      <c r="N135" s="88" t="str">
        <f t="shared" si="16"/>
        <v/>
      </c>
      <c r="O135" s="89" t="str">
        <f t="shared" si="23"/>
        <v/>
      </c>
      <c r="P135" s="89" t="str">
        <f>IF(G135="","",VLOOKUP(G:G,Rekeningschema!A:L,11,FALSE))</f>
        <v/>
      </c>
      <c r="Q135" s="89" t="str">
        <f t="shared" si="17"/>
        <v/>
      </c>
      <c r="R135" s="90">
        <f t="shared" si="18"/>
        <v>0</v>
      </c>
      <c r="S135" s="91">
        <f t="shared" si="19"/>
        <v>0</v>
      </c>
      <c r="T135" s="92"/>
    </row>
    <row r="136" spans="1:20" x14ac:dyDescent="0.2">
      <c r="A136" s="107">
        <f t="shared" si="20"/>
        <v>127</v>
      </c>
      <c r="B136" s="105" t="str">
        <f t="shared" si="21"/>
        <v/>
      </c>
      <c r="C136" s="5"/>
      <c r="D136" s="1"/>
      <c r="E136" s="1"/>
      <c r="F136" s="1"/>
      <c r="G136" s="98"/>
      <c r="H136" s="96" t="str">
        <f>IF(G136="","", VLOOKUP(G:G,Rekeningschema!A:B,2,FALSE))</f>
        <v/>
      </c>
      <c r="I136" s="101"/>
      <c r="J136" s="101"/>
      <c r="K136" s="86" t="str">
        <f t="shared" si="22"/>
        <v/>
      </c>
      <c r="L136" s="106">
        <f t="shared" si="24"/>
        <v>6791</v>
      </c>
      <c r="M136" s="87" t="str">
        <f t="shared" si="15"/>
        <v/>
      </c>
      <c r="N136" s="88" t="str">
        <f t="shared" si="16"/>
        <v/>
      </c>
      <c r="O136" s="89" t="str">
        <f t="shared" si="23"/>
        <v/>
      </c>
      <c r="P136" s="89" t="str">
        <f>IF(G136="","",VLOOKUP(G:G,Rekeningschema!A:L,11,FALSE))</f>
        <v/>
      </c>
      <c r="Q136" s="89" t="str">
        <f t="shared" si="17"/>
        <v/>
      </c>
      <c r="R136" s="90">
        <f t="shared" si="18"/>
        <v>0</v>
      </c>
      <c r="S136" s="91">
        <f t="shared" si="19"/>
        <v>0</v>
      </c>
      <c r="T136" s="92"/>
    </row>
    <row r="137" spans="1:20" x14ac:dyDescent="0.2">
      <c r="A137" s="107">
        <f t="shared" si="20"/>
        <v>128</v>
      </c>
      <c r="B137" s="105" t="str">
        <f t="shared" si="21"/>
        <v/>
      </c>
      <c r="C137" s="5"/>
      <c r="D137" s="1"/>
      <c r="E137" s="1"/>
      <c r="F137" s="1"/>
      <c r="G137" s="98"/>
      <c r="H137" s="96" t="str">
        <f>IF(G137="","", VLOOKUP(G:G,Rekeningschema!A:B,2,FALSE))</f>
        <v/>
      </c>
      <c r="I137" s="101"/>
      <c r="J137" s="101"/>
      <c r="K137" s="86" t="str">
        <f t="shared" si="22"/>
        <v/>
      </c>
      <c r="L137" s="106">
        <f t="shared" si="24"/>
        <v>6791</v>
      </c>
      <c r="M137" s="87" t="str">
        <f t="shared" si="15"/>
        <v/>
      </c>
      <c r="N137" s="88" t="str">
        <f t="shared" si="16"/>
        <v/>
      </c>
      <c r="O137" s="89" t="str">
        <f t="shared" si="23"/>
        <v/>
      </c>
      <c r="P137" s="89" t="str">
        <f>IF(G137="","",VLOOKUP(G:G,Rekeningschema!A:L,11,FALSE))</f>
        <v/>
      </c>
      <c r="Q137" s="89" t="str">
        <f t="shared" si="17"/>
        <v/>
      </c>
      <c r="R137" s="90">
        <f t="shared" si="18"/>
        <v>0</v>
      </c>
      <c r="S137" s="91">
        <f t="shared" si="19"/>
        <v>0</v>
      </c>
      <c r="T137" s="92"/>
    </row>
    <row r="138" spans="1:20" x14ac:dyDescent="0.2">
      <c r="A138" s="107">
        <f>A137+1</f>
        <v>129</v>
      </c>
      <c r="B138" s="105" t="str">
        <f t="shared" si="21"/>
        <v/>
      </c>
      <c r="C138" s="5"/>
      <c r="D138" s="1"/>
      <c r="E138" s="1"/>
      <c r="F138" s="1"/>
      <c r="G138" s="98"/>
      <c r="H138" s="96" t="str">
        <f>IF(G138="","", VLOOKUP(G:G,Rekeningschema!A:B,2,FALSE))</f>
        <v/>
      </c>
      <c r="I138" s="101"/>
      <c r="J138" s="101"/>
      <c r="K138" s="86" t="str">
        <f t="shared" si="22"/>
        <v/>
      </c>
      <c r="L138" s="106">
        <f t="shared" si="24"/>
        <v>6791</v>
      </c>
      <c r="M138" s="87" t="str">
        <f t="shared" si="15"/>
        <v/>
      </c>
      <c r="N138" s="88" t="str">
        <f t="shared" si="16"/>
        <v/>
      </c>
      <c r="O138" s="89" t="str">
        <f t="shared" si="23"/>
        <v/>
      </c>
      <c r="P138" s="89" t="str">
        <f>IF(G138="","",VLOOKUP(G:G,Rekeningschema!A:L,11,FALSE))</f>
        <v/>
      </c>
      <c r="Q138" s="89" t="str">
        <f t="shared" si="17"/>
        <v/>
      </c>
      <c r="R138" s="90">
        <f t="shared" si="18"/>
        <v>0</v>
      </c>
      <c r="S138" s="91">
        <f t="shared" si="19"/>
        <v>0</v>
      </c>
      <c r="T138" s="92"/>
    </row>
    <row r="139" spans="1:20" x14ac:dyDescent="0.2">
      <c r="A139" s="107">
        <f t="shared" si="20"/>
        <v>130</v>
      </c>
      <c r="B139" s="105" t="str">
        <f t="shared" si="21"/>
        <v/>
      </c>
      <c r="C139" s="5"/>
      <c r="D139" s="1"/>
      <c r="E139" s="1"/>
      <c r="F139" s="1"/>
      <c r="G139" s="98"/>
      <c r="H139" s="96" t="str">
        <f>IF(G139="","", VLOOKUP(G:G,Rekeningschema!A:B,2,FALSE))</f>
        <v/>
      </c>
      <c r="I139" s="101"/>
      <c r="J139" s="101"/>
      <c r="K139" s="86" t="str">
        <f t="shared" si="22"/>
        <v/>
      </c>
      <c r="L139" s="106">
        <f t="shared" si="24"/>
        <v>6791</v>
      </c>
      <c r="M139" s="87" t="str">
        <f t="shared" ref="M139:M140" si="25">IF(AND(D139="",E139=""),"",ROUND((D139+E139-F139),2))</f>
        <v/>
      </c>
      <c r="N139" s="88" t="str">
        <f t="shared" ref="N139:N140" si="26">IF(F139="","",F139/M139*100)</f>
        <v/>
      </c>
      <c r="O139" s="89" t="str">
        <f t="shared" si="23"/>
        <v/>
      </c>
      <c r="P139" s="89" t="str">
        <f>IF(G139="","",VLOOKUP(G:G,Rekeningschema!A:L,11,FALSE))</f>
        <v/>
      </c>
      <c r="Q139" s="89" t="str">
        <f t="shared" ref="Q139:Q140" si="27">RIGHT(O139,1)</f>
        <v/>
      </c>
      <c r="R139" s="90">
        <f t="shared" ref="R139:R140" si="28">IF(D139="",0,(IF(O139="",D139-F139,(ROUND(M139*(1+(N139/100)),2)))))</f>
        <v>0</v>
      </c>
      <c r="S139" s="91">
        <f t="shared" ref="S139:S140" si="29">IF(E139="",0,IF(O139="",E139-F139,(ROUND(M139*(1+(N139/100)),2))))</f>
        <v>0</v>
      </c>
      <c r="T139" s="92"/>
    </row>
    <row r="140" spans="1:20" x14ac:dyDescent="0.2">
      <c r="A140" s="107">
        <f>A139+1</f>
        <v>131</v>
      </c>
      <c r="B140" s="105" t="str">
        <f>IF(C140="","",B139)</f>
        <v/>
      </c>
      <c r="C140" s="5"/>
      <c r="D140" s="1"/>
      <c r="E140" s="1"/>
      <c r="F140" s="1"/>
      <c r="G140" s="98"/>
      <c r="H140" s="96" t="str">
        <f>IF(G140="","", VLOOKUP(G:G,Rekeningschema!A:B,2,FALSE))</f>
        <v/>
      </c>
      <c r="I140" s="101"/>
      <c r="J140" s="101"/>
      <c r="K140" s="86" t="str">
        <f t="shared" ref="K140" si="30">IF(M140="","",IF(F140="",IF(O140="","Akkoord","Fout BTW bedrag"),IF(AND(N140&gt;$AF$4,N140&lt;$AG$4),"Akkoord",IF(AND(N140&gt;$AF$5,N140&lt;$AG$5),"Akkoord", "Fout BTW bedrag"))))</f>
        <v/>
      </c>
      <c r="L140" s="106">
        <f>IF(L139="aanpassen kas, deze kan niet negatief zijn","aanpassen kas, deze kan niet negatief zijn",IF(L139+D140-E140&lt;0,"aanpassen kas, deze kan niet negatief zijn",L139+D140-E140))</f>
        <v>6791</v>
      </c>
      <c r="M140" s="87" t="str">
        <f t="shared" si="25"/>
        <v/>
      </c>
      <c r="N140" s="88" t="str">
        <f t="shared" si="26"/>
        <v/>
      </c>
      <c r="O140" s="89" t="str">
        <f t="shared" ref="O140" si="31">IF((AND(N140&gt;$AD$4,N140&lt;$AE$4)),(IF(E140&gt;0,IF(P140="VH","VH",IF(P140="IH","IH",IF(P140="","IH",P140))),IF(P140="VH","VH",IF(P140="IH","IH",IF(P140="","IH",P140))))),IF((AND(N140&gt;$AD$5,N140&lt;$AE$5)),(IF(E140&gt;0,IF(P140="VL","VL","IL"),"VL")),IF(P140="",P140,"")))</f>
        <v/>
      </c>
      <c r="P140" s="89" t="str">
        <f>IF(G140="","",VLOOKUP(G:G,Rekeningschema!A:L,11,FALSE))</f>
        <v/>
      </c>
      <c r="Q140" s="89" t="str">
        <f t="shared" si="27"/>
        <v/>
      </c>
      <c r="R140" s="90">
        <f t="shared" si="28"/>
        <v>0</v>
      </c>
      <c r="S140" s="91">
        <f t="shared" si="29"/>
        <v>0</v>
      </c>
      <c r="T140" s="92"/>
    </row>
    <row r="141" spans="1:20" x14ac:dyDescent="0.2">
      <c r="A141" s="78"/>
      <c r="B141" s="78"/>
      <c r="C141" s="78"/>
      <c r="D141" s="79"/>
      <c r="E141" s="79"/>
      <c r="F141" s="79"/>
      <c r="G141" s="80"/>
      <c r="H141" s="81"/>
      <c r="I141" s="82"/>
      <c r="J141" s="82"/>
      <c r="K141" s="74"/>
      <c r="L141" s="83"/>
      <c r="M141" s="74"/>
      <c r="N141" s="76"/>
      <c r="O141" s="76"/>
      <c r="P141" s="75" t="str">
        <f>IF(G141="","",VLOOKUP(G:G,Rekeningschema!A:L,11,FALSE))</f>
        <v/>
      </c>
      <c r="Q141" s="75"/>
    </row>
    <row r="142" spans="1:20" x14ac:dyDescent="0.2">
      <c r="A142" s="78"/>
      <c r="B142" s="78"/>
      <c r="C142" s="78"/>
      <c r="D142" s="74">
        <f>SUM(D9:D141)</f>
        <v>6900</v>
      </c>
      <c r="E142" s="79">
        <f>SUM(E9:E141)</f>
        <v>109</v>
      </c>
      <c r="F142" s="76"/>
      <c r="G142" s="78"/>
      <c r="H142" s="81"/>
      <c r="I142" s="82"/>
      <c r="J142" s="82"/>
      <c r="K142" s="77"/>
      <c r="L142" s="84"/>
      <c r="M142" s="77"/>
      <c r="N142" s="76"/>
      <c r="O142" s="76"/>
      <c r="P142" s="75" t="str">
        <f>IF(G142="","",VLOOKUP(G:G,Rekeningschema!A:L,11,FALSE))</f>
        <v/>
      </c>
      <c r="Q142" s="75"/>
      <c r="R142" s="55">
        <f>SUM(R9:R141)</f>
        <v>6900</v>
      </c>
      <c r="S142" s="55">
        <f>SUM(S9:S141)</f>
        <v>109</v>
      </c>
      <c r="T142" s="6">
        <f>+R142-S142</f>
        <v>6791</v>
      </c>
    </row>
    <row r="143" spans="1:20" x14ac:dyDescent="0.2">
      <c r="A143" s="78"/>
      <c r="B143" s="78"/>
      <c r="C143" s="78"/>
      <c r="D143" s="74">
        <f>E142</f>
        <v>109</v>
      </c>
      <c r="E143" s="79"/>
      <c r="F143" s="76"/>
      <c r="G143" s="78"/>
      <c r="H143" s="81"/>
      <c r="I143" s="82"/>
      <c r="J143" s="82"/>
      <c r="K143" s="76"/>
      <c r="L143" s="84"/>
      <c r="M143" s="76"/>
      <c r="N143" s="76"/>
      <c r="O143" s="76"/>
      <c r="P143" s="75" t="str">
        <f>IF(G143="","",VLOOKUP(G:G,Rekeningschema!A:L,11,FALSE))</f>
        <v/>
      </c>
      <c r="Q143" s="75"/>
    </row>
    <row r="144" spans="1:20" ht="12" thickBot="1" x14ac:dyDescent="0.25">
      <c r="A144" s="78"/>
      <c r="B144" s="78" t="s">
        <v>10</v>
      </c>
      <c r="C144" s="78"/>
      <c r="D144" s="85">
        <f>D142-D143</f>
        <v>6791</v>
      </c>
      <c r="E144" s="79"/>
      <c r="F144" s="76"/>
      <c r="G144" s="78"/>
      <c r="H144" s="81"/>
      <c r="I144" s="82"/>
      <c r="J144" s="82"/>
      <c r="K144" s="76"/>
      <c r="L144" s="84"/>
      <c r="M144" s="76"/>
      <c r="N144" s="76"/>
      <c r="O144" s="76"/>
      <c r="P144" s="75" t="str">
        <f>IF(G144="","",VLOOKUP(G:G,Rekeningschema!A:L,11,FALSE))</f>
        <v/>
      </c>
      <c r="Q144" s="75"/>
    </row>
    <row r="145" ht="12" thickTop="1" x14ac:dyDescent="0.2"/>
  </sheetData>
  <sheetProtection sheet="1" objects="1" scenarios="1" selectLockedCells="1"/>
  <protectedRanges>
    <protectedRange password="F639" sqref="D1 D9:E9 B4:B5 G71 B10:G10 F11:G70 F72:G140 L10:L140 B11:E140 I10:J70 H9:H140" name="Invoercellen"/>
  </protectedRanges>
  <phoneticPr fontId="0" type="noConversion"/>
  <conditionalFormatting sqref="L10:L140">
    <cfRule type="cellIs" dxfId="6" priority="10" operator="equal">
      <formula>"aanpassen kas, deze kan niet negatief zijn"</formula>
    </cfRule>
  </conditionalFormatting>
  <conditionalFormatting sqref="D11:D140">
    <cfRule type="expression" dxfId="5" priority="8">
      <formula>L10="aanpassen kas, deze kan niet negatief zijn"</formula>
    </cfRule>
  </conditionalFormatting>
  <conditionalFormatting sqref="E11:E140">
    <cfRule type="expression" dxfId="4" priority="7">
      <formula>L10="aanpassen kas, deze kan niet negatief zijn"</formula>
    </cfRule>
  </conditionalFormatting>
  <conditionalFormatting sqref="K10:K140">
    <cfRule type="containsText" dxfId="3" priority="5" operator="containsText" text="Fout BTW bedrag">
      <formula>NOT(ISERROR(SEARCH("Fout BTW bedrag",K10)))</formula>
    </cfRule>
    <cfRule type="containsText" dxfId="2" priority="6" operator="containsText" text="Akkoord">
      <formula>NOT(ISERROR(SEARCH("Akkoord",K10)))</formula>
    </cfRule>
  </conditionalFormatting>
  <conditionalFormatting sqref="H10:H140">
    <cfRule type="containsErrors" dxfId="1" priority="11">
      <formula>ISERROR(H10)</formula>
    </cfRule>
  </conditionalFormatting>
  <conditionalFormatting sqref="K10:K140">
    <cfRule type="containsErrors" dxfId="0" priority="1">
      <formula>ISERROR(K10)</formula>
    </cfRule>
  </conditionalFormatting>
  <dataValidations count="7">
    <dataValidation type="whole" operator="greaterThan" allowBlank="1" showInputMessage="1" showErrorMessage="1" errorTitle="Foutmelding" error="Vul grootboeknummer in." sqref="G10:G140" xr:uid="{00000000-0002-0000-0100-000000000000}">
      <formula1>0</formula1>
    </dataValidation>
    <dataValidation type="date" allowBlank="1" showInputMessage="1" showErrorMessage="1" errorTitle="Foutmelding" error="Voer datum in (dd-mm-jjjj)" sqref="B5 B10:B140" xr:uid="{00000000-0002-0000-0100-000001000000}">
      <formula1>39448</formula1>
      <formula2>47118</formula2>
    </dataValidation>
    <dataValidation type="whole" allowBlank="1" showInputMessage="1" showErrorMessage="1" errorTitle="FOUTMELDING" error="Vul een getal zonder decimalen in." sqref="D1" xr:uid="{00000000-0002-0000-0100-000002000000}">
      <formula1>1</formula1>
      <formula2>999</formula2>
    </dataValidation>
    <dataValidation type="decimal" operator="greaterThanOrEqual" allowBlank="1" showInputMessage="1" showErrorMessage="1" errorTitle="Foutmelding" error="BTW-bedrag moet gelijk of groter zijn aan € 0" sqref="F10:F70 F72:F140" xr:uid="{00000000-0002-0000-0100-000003000000}">
      <formula1>0</formula1>
    </dataValidation>
    <dataValidation type="decimal" operator="greaterThanOrEqual" allowBlank="1" showInputMessage="1" showErrorMessage="1" errorTitle="Foutmelding" error="Voer het mutatiebedrag inclusief btw in." sqref="D10:E140" xr:uid="{00000000-0002-0000-0100-000004000000}">
      <formula1>0</formula1>
    </dataValidation>
    <dataValidation errorStyle="information" operator="greaterThan" allowBlank="1" showInputMessage="1" showErrorMessage="1" errorTitle="Foutmelding" sqref="L141:L144" xr:uid="{00000000-0002-0000-0100-000005000000}"/>
    <dataValidation operator="lessThan" allowBlank="1" showInputMessage="1" showErrorMessage="1" errorTitle="Foutmelding" sqref="L10:L140" xr:uid="{00000000-0002-0000-0100-000006000000}"/>
  </dataValidations>
  <printOptions gridLines="1"/>
  <pageMargins left="0.74803149606299213" right="0.74803149606299213" top="0.98425196850393704" bottom="0.98425196850393704" header="0.51181102362204722" footer="0.51181102362204722"/>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80"/>
  <sheetViews>
    <sheetView topLeftCell="A172" workbookViewId="0">
      <selection activeCell="B195" sqref="B195"/>
    </sheetView>
  </sheetViews>
  <sheetFormatPr defaultRowHeight="12.75" x14ac:dyDescent="0.2"/>
  <cols>
    <col min="1" max="1" width="9.140625" style="52"/>
    <col min="2" max="2" width="9.140625" style="51" customWidth="1"/>
    <col min="3" max="12" width="9.140625" style="51"/>
  </cols>
  <sheetData>
    <row r="1" spans="1:12" x14ac:dyDescent="0.2">
      <c r="A1" s="52" t="s">
        <v>44</v>
      </c>
      <c r="B1" s="51" t="s">
        <v>45</v>
      </c>
      <c r="C1" s="51" t="s">
        <v>46</v>
      </c>
      <c r="D1" s="51" t="s">
        <v>47</v>
      </c>
      <c r="E1" s="51" t="s">
        <v>48</v>
      </c>
      <c r="F1" s="51" t="s">
        <v>49</v>
      </c>
      <c r="G1" s="51" t="s">
        <v>50</v>
      </c>
      <c r="H1" s="51" t="s">
        <v>51</v>
      </c>
      <c r="I1" s="51" t="s">
        <v>52</v>
      </c>
      <c r="J1" s="51" t="s">
        <v>53</v>
      </c>
      <c r="K1" s="51" t="s">
        <v>54</v>
      </c>
      <c r="L1" s="51" t="s">
        <v>55</v>
      </c>
    </row>
    <row r="2" spans="1:12" x14ac:dyDescent="0.2">
      <c r="A2" s="53">
        <v>10</v>
      </c>
      <c r="B2" s="51" t="s">
        <v>56</v>
      </c>
      <c r="C2" s="51" t="s">
        <v>57</v>
      </c>
      <c r="D2" s="51" t="s">
        <v>57</v>
      </c>
      <c r="E2" s="51" t="s">
        <v>57</v>
      </c>
      <c r="F2" s="51" t="s">
        <v>57</v>
      </c>
      <c r="G2" s="51" t="s">
        <v>58</v>
      </c>
      <c r="H2" s="51" t="s">
        <v>59</v>
      </c>
      <c r="I2" s="51" t="s">
        <v>60</v>
      </c>
      <c r="J2" s="51" t="s">
        <v>58</v>
      </c>
      <c r="K2" s="51" t="s">
        <v>58</v>
      </c>
      <c r="L2" s="51" t="s">
        <v>59</v>
      </c>
    </row>
    <row r="3" spans="1:12" x14ac:dyDescent="0.2">
      <c r="A3" s="53">
        <v>15</v>
      </c>
      <c r="B3" s="51" t="s">
        <v>61</v>
      </c>
      <c r="C3" s="51" t="s">
        <v>57</v>
      </c>
      <c r="D3" s="51" t="s">
        <v>57</v>
      </c>
      <c r="E3" s="51" t="s">
        <v>57</v>
      </c>
      <c r="F3" s="51" t="s">
        <v>57</v>
      </c>
      <c r="G3" s="51" t="s">
        <v>58</v>
      </c>
      <c r="H3" s="51" t="s">
        <v>59</v>
      </c>
      <c r="I3" s="51" t="s">
        <v>60</v>
      </c>
      <c r="J3" s="51" t="s">
        <v>58</v>
      </c>
      <c r="K3" s="51" t="s">
        <v>58</v>
      </c>
      <c r="L3" s="51" t="s">
        <v>59</v>
      </c>
    </row>
    <row r="4" spans="1:12" x14ac:dyDescent="0.2">
      <c r="A4" s="53">
        <v>31</v>
      </c>
      <c r="B4" s="51" t="s">
        <v>62</v>
      </c>
      <c r="C4" s="51" t="s">
        <v>57</v>
      </c>
      <c r="D4" s="51" t="s">
        <v>57</v>
      </c>
      <c r="E4" s="51" t="s">
        <v>57</v>
      </c>
      <c r="F4" s="51" t="s">
        <v>57</v>
      </c>
      <c r="G4" s="51" t="s">
        <v>58</v>
      </c>
      <c r="H4" s="51" t="s">
        <v>59</v>
      </c>
      <c r="I4" s="51" t="s">
        <v>60</v>
      </c>
      <c r="J4" s="51" t="s">
        <v>58</v>
      </c>
      <c r="K4" s="51" t="s">
        <v>58</v>
      </c>
      <c r="L4" s="51" t="s">
        <v>59</v>
      </c>
    </row>
    <row r="5" spans="1:12" x14ac:dyDescent="0.2">
      <c r="A5" s="53">
        <v>36</v>
      </c>
      <c r="B5" s="51" t="s">
        <v>63</v>
      </c>
      <c r="C5" s="51" t="s">
        <v>57</v>
      </c>
      <c r="D5" s="51" t="s">
        <v>57</v>
      </c>
      <c r="E5" s="51" t="s">
        <v>57</v>
      </c>
      <c r="F5" s="51" t="s">
        <v>57</v>
      </c>
      <c r="G5" s="51" t="s">
        <v>58</v>
      </c>
      <c r="H5" s="51" t="s">
        <v>59</v>
      </c>
      <c r="I5" s="51" t="s">
        <v>60</v>
      </c>
      <c r="J5" s="51" t="s">
        <v>58</v>
      </c>
      <c r="K5" s="51" t="s">
        <v>58</v>
      </c>
      <c r="L5" s="51" t="s">
        <v>59</v>
      </c>
    </row>
    <row r="6" spans="1:12" x14ac:dyDescent="0.2">
      <c r="A6" s="53">
        <v>120</v>
      </c>
      <c r="B6" s="51" t="s">
        <v>64</v>
      </c>
      <c r="C6" s="51" t="s">
        <v>57</v>
      </c>
      <c r="D6" s="51" t="s">
        <v>57</v>
      </c>
      <c r="E6" s="51" t="s">
        <v>57</v>
      </c>
      <c r="F6" s="51" t="s">
        <v>57</v>
      </c>
      <c r="G6" s="51" t="s">
        <v>58</v>
      </c>
      <c r="H6" s="51" t="s">
        <v>59</v>
      </c>
      <c r="I6" s="51" t="s">
        <v>60</v>
      </c>
      <c r="J6" s="51" t="s">
        <v>58</v>
      </c>
      <c r="K6" s="51" t="s">
        <v>58</v>
      </c>
      <c r="L6" s="51" t="s">
        <v>59</v>
      </c>
    </row>
    <row r="7" spans="1:12" x14ac:dyDescent="0.2">
      <c r="A7" s="53">
        <v>125</v>
      </c>
      <c r="B7" s="51" t="s">
        <v>65</v>
      </c>
      <c r="C7" s="51" t="s">
        <v>57</v>
      </c>
      <c r="D7" s="51" t="s">
        <v>57</v>
      </c>
      <c r="E7" s="51" t="s">
        <v>57</v>
      </c>
      <c r="F7" s="51" t="s">
        <v>57</v>
      </c>
      <c r="G7" s="51" t="s">
        <v>58</v>
      </c>
      <c r="H7" s="51" t="s">
        <v>59</v>
      </c>
      <c r="I7" s="51" t="s">
        <v>60</v>
      </c>
      <c r="J7" s="51" t="s">
        <v>58</v>
      </c>
      <c r="K7" s="51" t="s">
        <v>58</v>
      </c>
      <c r="L7" s="51" t="s">
        <v>59</v>
      </c>
    </row>
    <row r="8" spans="1:12" x14ac:dyDescent="0.2">
      <c r="A8" s="53">
        <v>130</v>
      </c>
      <c r="B8" s="51" t="s">
        <v>66</v>
      </c>
      <c r="C8" s="51" t="s">
        <v>57</v>
      </c>
      <c r="D8" s="51" t="s">
        <v>57</v>
      </c>
      <c r="E8" s="51" t="s">
        <v>57</v>
      </c>
      <c r="F8" s="51" t="s">
        <v>57</v>
      </c>
      <c r="G8" s="51" t="s">
        <v>58</v>
      </c>
      <c r="H8" s="51" t="s">
        <v>59</v>
      </c>
      <c r="I8" s="51" t="s">
        <v>60</v>
      </c>
      <c r="J8" s="51" t="s">
        <v>58</v>
      </c>
      <c r="K8" s="51" t="s">
        <v>58</v>
      </c>
      <c r="L8" s="51" t="s">
        <v>59</v>
      </c>
    </row>
    <row r="9" spans="1:12" x14ac:dyDescent="0.2">
      <c r="A9" s="53">
        <v>135</v>
      </c>
      <c r="B9" s="51" t="s">
        <v>67</v>
      </c>
      <c r="C9" s="51" t="s">
        <v>57</v>
      </c>
      <c r="D9" s="51" t="s">
        <v>57</v>
      </c>
      <c r="E9" s="51" t="s">
        <v>57</v>
      </c>
      <c r="F9" s="51" t="s">
        <v>57</v>
      </c>
      <c r="G9" s="51" t="s">
        <v>58</v>
      </c>
      <c r="H9" s="51" t="s">
        <v>59</v>
      </c>
      <c r="I9" s="51" t="s">
        <v>60</v>
      </c>
      <c r="J9" s="51" t="s">
        <v>58</v>
      </c>
      <c r="K9" s="51" t="s">
        <v>58</v>
      </c>
      <c r="L9" s="51" t="s">
        <v>59</v>
      </c>
    </row>
    <row r="10" spans="1:12" x14ac:dyDescent="0.2">
      <c r="A10" s="53">
        <v>210</v>
      </c>
      <c r="B10" s="51" t="s">
        <v>68</v>
      </c>
      <c r="C10" s="51" t="s">
        <v>57</v>
      </c>
      <c r="D10" s="51" t="s">
        <v>57</v>
      </c>
      <c r="E10" s="51" t="s">
        <v>57</v>
      </c>
      <c r="F10" s="51" t="s">
        <v>57</v>
      </c>
      <c r="G10" s="51" t="s">
        <v>58</v>
      </c>
      <c r="H10" s="51" t="s">
        <v>59</v>
      </c>
      <c r="I10" s="51" t="s">
        <v>60</v>
      </c>
      <c r="J10" s="51" t="s">
        <v>58</v>
      </c>
      <c r="K10" s="51" t="s">
        <v>58</v>
      </c>
      <c r="L10" s="51" t="s">
        <v>59</v>
      </c>
    </row>
    <row r="11" spans="1:12" x14ac:dyDescent="0.2">
      <c r="A11" s="53">
        <v>215</v>
      </c>
      <c r="B11" s="51" t="s">
        <v>69</v>
      </c>
      <c r="C11" s="51" t="s">
        <v>57</v>
      </c>
      <c r="D11" s="51" t="s">
        <v>57</v>
      </c>
      <c r="E11" s="51" t="s">
        <v>57</v>
      </c>
      <c r="F11" s="51" t="s">
        <v>57</v>
      </c>
      <c r="G11" s="51" t="s">
        <v>58</v>
      </c>
      <c r="H11" s="51" t="s">
        <v>59</v>
      </c>
      <c r="I11" s="51" t="s">
        <v>60</v>
      </c>
      <c r="J11" s="51" t="s">
        <v>58</v>
      </c>
      <c r="K11" s="51" t="s">
        <v>58</v>
      </c>
      <c r="L11" s="51" t="s">
        <v>59</v>
      </c>
    </row>
    <row r="12" spans="1:12" x14ac:dyDescent="0.2">
      <c r="A12" s="53">
        <v>270</v>
      </c>
      <c r="B12" s="51" t="s">
        <v>70</v>
      </c>
      <c r="C12" s="51" t="s">
        <v>57</v>
      </c>
      <c r="D12" s="51" t="s">
        <v>57</v>
      </c>
      <c r="E12" s="51" t="s">
        <v>57</v>
      </c>
      <c r="F12" s="51" t="s">
        <v>57</v>
      </c>
      <c r="G12" s="51" t="s">
        <v>58</v>
      </c>
      <c r="H12" s="51" t="s">
        <v>59</v>
      </c>
      <c r="I12" s="51" t="s">
        <v>60</v>
      </c>
      <c r="J12" s="51" t="s">
        <v>58</v>
      </c>
      <c r="K12" s="51" t="s">
        <v>58</v>
      </c>
      <c r="L12" s="51" t="s">
        <v>59</v>
      </c>
    </row>
    <row r="13" spans="1:12" x14ac:dyDescent="0.2">
      <c r="A13" s="53">
        <v>280</v>
      </c>
      <c r="B13" s="51" t="s">
        <v>71</v>
      </c>
      <c r="C13" s="51" t="s">
        <v>57</v>
      </c>
      <c r="D13" s="51" t="s">
        <v>57</v>
      </c>
      <c r="E13" s="51" t="s">
        <v>57</v>
      </c>
      <c r="F13" s="51" t="s">
        <v>57</v>
      </c>
      <c r="G13" s="51" t="s">
        <v>58</v>
      </c>
      <c r="H13" s="51" t="s">
        <v>59</v>
      </c>
      <c r="I13" s="51" t="s">
        <v>60</v>
      </c>
      <c r="J13" s="51" t="s">
        <v>58</v>
      </c>
      <c r="K13" s="51" t="s">
        <v>58</v>
      </c>
      <c r="L13" s="51" t="s">
        <v>59</v>
      </c>
    </row>
    <row r="14" spans="1:12" x14ac:dyDescent="0.2">
      <c r="A14" s="53">
        <v>290</v>
      </c>
      <c r="B14" s="51" t="s">
        <v>72</v>
      </c>
      <c r="C14" s="51" t="s">
        <v>57</v>
      </c>
      <c r="D14" s="51" t="s">
        <v>57</v>
      </c>
      <c r="E14" s="51" t="s">
        <v>57</v>
      </c>
      <c r="F14" s="51" t="s">
        <v>57</v>
      </c>
      <c r="G14" s="51" t="s">
        <v>58</v>
      </c>
      <c r="H14" s="51" t="s">
        <v>59</v>
      </c>
      <c r="I14" s="51" t="s">
        <v>60</v>
      </c>
      <c r="J14" s="51" t="s">
        <v>58</v>
      </c>
      <c r="K14" s="51" t="s">
        <v>58</v>
      </c>
      <c r="L14" s="51" t="s">
        <v>59</v>
      </c>
    </row>
    <row r="15" spans="1:12" x14ac:dyDescent="0.2">
      <c r="A15" s="53">
        <v>300</v>
      </c>
      <c r="B15" s="51" t="s">
        <v>73</v>
      </c>
      <c r="C15" s="51" t="s">
        <v>57</v>
      </c>
      <c r="D15" s="51" t="s">
        <v>57</v>
      </c>
      <c r="E15" s="51" t="s">
        <v>57</v>
      </c>
      <c r="F15" s="51" t="s">
        <v>57</v>
      </c>
      <c r="G15" s="51" t="s">
        <v>58</v>
      </c>
      <c r="H15" s="51" t="s">
        <v>59</v>
      </c>
      <c r="I15" s="51" t="s">
        <v>60</v>
      </c>
      <c r="J15" s="51" t="s">
        <v>58</v>
      </c>
      <c r="K15" s="51" t="s">
        <v>58</v>
      </c>
      <c r="L15" s="51" t="s">
        <v>59</v>
      </c>
    </row>
    <row r="16" spans="1:12" x14ac:dyDescent="0.2">
      <c r="A16" s="53">
        <v>305</v>
      </c>
      <c r="B16" s="51" t="s">
        <v>74</v>
      </c>
      <c r="C16" s="51" t="s">
        <v>57</v>
      </c>
      <c r="D16" s="51" t="s">
        <v>57</v>
      </c>
      <c r="E16" s="51" t="s">
        <v>57</v>
      </c>
      <c r="F16" s="51" t="s">
        <v>57</v>
      </c>
      <c r="G16" s="51" t="s">
        <v>58</v>
      </c>
      <c r="H16" s="51" t="s">
        <v>59</v>
      </c>
      <c r="I16" s="51" t="s">
        <v>60</v>
      </c>
      <c r="J16" s="51" t="s">
        <v>58</v>
      </c>
      <c r="K16" s="51" t="s">
        <v>58</v>
      </c>
      <c r="L16" s="51" t="s">
        <v>59</v>
      </c>
    </row>
    <row r="17" spans="1:12" x14ac:dyDescent="0.2">
      <c r="A17" s="53">
        <v>310</v>
      </c>
      <c r="B17" s="51" t="s">
        <v>75</v>
      </c>
      <c r="C17" s="51" t="s">
        <v>57</v>
      </c>
      <c r="D17" s="51" t="s">
        <v>57</v>
      </c>
      <c r="E17" s="51" t="s">
        <v>57</v>
      </c>
      <c r="F17" s="51" t="s">
        <v>57</v>
      </c>
      <c r="G17" s="51" t="s">
        <v>58</v>
      </c>
      <c r="H17" s="51" t="s">
        <v>59</v>
      </c>
      <c r="I17" s="51" t="s">
        <v>60</v>
      </c>
      <c r="J17" s="51" t="s">
        <v>58</v>
      </c>
      <c r="K17" s="51" t="s">
        <v>58</v>
      </c>
      <c r="L17" s="51" t="s">
        <v>59</v>
      </c>
    </row>
    <row r="18" spans="1:12" x14ac:dyDescent="0.2">
      <c r="A18" s="53">
        <v>315</v>
      </c>
      <c r="B18" s="51" t="s">
        <v>76</v>
      </c>
      <c r="C18" s="51" t="s">
        <v>57</v>
      </c>
      <c r="D18" s="51" t="s">
        <v>57</v>
      </c>
      <c r="E18" s="51" t="s">
        <v>57</v>
      </c>
      <c r="F18" s="51" t="s">
        <v>57</v>
      </c>
      <c r="G18" s="51" t="s">
        <v>58</v>
      </c>
      <c r="H18" s="51" t="s">
        <v>59</v>
      </c>
      <c r="I18" s="51" t="s">
        <v>60</v>
      </c>
      <c r="J18" s="51" t="s">
        <v>58</v>
      </c>
      <c r="K18" s="51" t="s">
        <v>58</v>
      </c>
      <c r="L18" s="51" t="s">
        <v>59</v>
      </c>
    </row>
    <row r="19" spans="1:12" x14ac:dyDescent="0.2">
      <c r="A19" s="53">
        <v>320</v>
      </c>
      <c r="B19" s="51" t="s">
        <v>77</v>
      </c>
      <c r="C19" s="51" t="s">
        <v>57</v>
      </c>
      <c r="D19" s="51" t="s">
        <v>57</v>
      </c>
      <c r="E19" s="51" t="s">
        <v>57</v>
      </c>
      <c r="F19" s="51" t="s">
        <v>57</v>
      </c>
      <c r="G19" s="51" t="s">
        <v>58</v>
      </c>
      <c r="H19" s="51" t="s">
        <v>59</v>
      </c>
      <c r="I19" s="51" t="s">
        <v>60</v>
      </c>
      <c r="J19" s="51" t="s">
        <v>58</v>
      </c>
      <c r="K19" s="51" t="s">
        <v>58</v>
      </c>
      <c r="L19" s="51" t="s">
        <v>59</v>
      </c>
    </row>
    <row r="20" spans="1:12" x14ac:dyDescent="0.2">
      <c r="A20" s="53">
        <v>325</v>
      </c>
      <c r="B20" s="51" t="s">
        <v>78</v>
      </c>
      <c r="C20" s="51" t="s">
        <v>57</v>
      </c>
      <c r="D20" s="51" t="s">
        <v>57</v>
      </c>
      <c r="E20" s="51" t="s">
        <v>57</v>
      </c>
      <c r="F20" s="51" t="s">
        <v>57</v>
      </c>
      <c r="G20" s="51" t="s">
        <v>58</v>
      </c>
      <c r="H20" s="51" t="s">
        <v>59</v>
      </c>
      <c r="I20" s="51" t="s">
        <v>60</v>
      </c>
      <c r="J20" s="51" t="s">
        <v>58</v>
      </c>
      <c r="K20" s="51" t="s">
        <v>58</v>
      </c>
      <c r="L20" s="51" t="s">
        <v>59</v>
      </c>
    </row>
    <row r="21" spans="1:12" x14ac:dyDescent="0.2">
      <c r="A21" s="53">
        <v>330</v>
      </c>
      <c r="B21" s="51" t="s">
        <v>79</v>
      </c>
      <c r="C21" s="51" t="s">
        <v>57</v>
      </c>
      <c r="D21" s="51" t="s">
        <v>57</v>
      </c>
      <c r="E21" s="51" t="s">
        <v>57</v>
      </c>
      <c r="F21" s="51" t="s">
        <v>57</v>
      </c>
      <c r="G21" s="51" t="s">
        <v>58</v>
      </c>
      <c r="H21" s="51" t="s">
        <v>59</v>
      </c>
      <c r="I21" s="51" t="s">
        <v>60</v>
      </c>
      <c r="J21" s="51" t="s">
        <v>58</v>
      </c>
      <c r="K21" s="51" t="s">
        <v>58</v>
      </c>
      <c r="L21" s="51" t="s">
        <v>59</v>
      </c>
    </row>
    <row r="22" spans="1:12" x14ac:dyDescent="0.2">
      <c r="A22" s="53">
        <v>335</v>
      </c>
      <c r="B22" s="51" t="s">
        <v>80</v>
      </c>
      <c r="C22" s="51" t="s">
        <v>57</v>
      </c>
      <c r="D22" s="51" t="s">
        <v>57</v>
      </c>
      <c r="E22" s="51" t="s">
        <v>57</v>
      </c>
      <c r="F22" s="51" t="s">
        <v>57</v>
      </c>
      <c r="G22" s="51" t="s">
        <v>58</v>
      </c>
      <c r="H22" s="51" t="s">
        <v>59</v>
      </c>
      <c r="I22" s="51" t="s">
        <v>60</v>
      </c>
      <c r="J22" s="51" t="s">
        <v>58</v>
      </c>
      <c r="K22" s="51" t="s">
        <v>58</v>
      </c>
      <c r="L22" s="51" t="s">
        <v>59</v>
      </c>
    </row>
    <row r="23" spans="1:12" x14ac:dyDescent="0.2">
      <c r="A23" s="53">
        <v>340</v>
      </c>
      <c r="B23" s="51" t="s">
        <v>81</v>
      </c>
      <c r="C23" s="51" t="s">
        <v>57</v>
      </c>
      <c r="D23" s="51" t="s">
        <v>57</v>
      </c>
      <c r="E23" s="51" t="s">
        <v>57</v>
      </c>
      <c r="F23" s="51" t="s">
        <v>57</v>
      </c>
      <c r="G23" s="51" t="s">
        <v>58</v>
      </c>
      <c r="H23" s="51" t="s">
        <v>59</v>
      </c>
      <c r="I23" s="51" t="s">
        <v>60</v>
      </c>
      <c r="J23" s="51" t="s">
        <v>58</v>
      </c>
      <c r="K23" s="51" t="s">
        <v>58</v>
      </c>
      <c r="L23" s="51" t="s">
        <v>59</v>
      </c>
    </row>
    <row r="24" spans="1:12" x14ac:dyDescent="0.2">
      <c r="A24" s="53">
        <v>345</v>
      </c>
      <c r="B24" s="51" t="s">
        <v>82</v>
      </c>
      <c r="C24" s="51" t="s">
        <v>57</v>
      </c>
      <c r="D24" s="51" t="s">
        <v>57</v>
      </c>
      <c r="E24" s="51" t="s">
        <v>57</v>
      </c>
      <c r="F24" s="51" t="s">
        <v>57</v>
      </c>
      <c r="G24" s="51" t="s">
        <v>58</v>
      </c>
      <c r="H24" s="51" t="s">
        <v>59</v>
      </c>
      <c r="I24" s="51" t="s">
        <v>60</v>
      </c>
      <c r="J24" s="51" t="s">
        <v>58</v>
      </c>
      <c r="K24" s="51" t="s">
        <v>58</v>
      </c>
      <c r="L24" s="51" t="s">
        <v>59</v>
      </c>
    </row>
    <row r="25" spans="1:12" x14ac:dyDescent="0.2">
      <c r="A25" s="53">
        <v>350</v>
      </c>
      <c r="B25" s="51" t="s">
        <v>83</v>
      </c>
      <c r="C25" s="51" t="s">
        <v>57</v>
      </c>
      <c r="D25" s="51" t="s">
        <v>57</v>
      </c>
      <c r="E25" s="51" t="s">
        <v>57</v>
      </c>
      <c r="F25" s="51" t="s">
        <v>57</v>
      </c>
      <c r="G25" s="51" t="s">
        <v>58</v>
      </c>
      <c r="H25" s="51" t="s">
        <v>59</v>
      </c>
      <c r="I25" s="51" t="s">
        <v>60</v>
      </c>
      <c r="J25" s="51" t="s">
        <v>58</v>
      </c>
      <c r="K25" s="51" t="s">
        <v>58</v>
      </c>
      <c r="L25" s="51" t="s">
        <v>59</v>
      </c>
    </row>
    <row r="26" spans="1:12" x14ac:dyDescent="0.2">
      <c r="A26" s="53">
        <v>400</v>
      </c>
      <c r="B26" s="51" t="s">
        <v>84</v>
      </c>
      <c r="C26" s="51" t="s">
        <v>57</v>
      </c>
      <c r="D26" s="51" t="s">
        <v>57</v>
      </c>
      <c r="E26" s="51" t="s">
        <v>57</v>
      </c>
      <c r="F26" s="51" t="s">
        <v>57</v>
      </c>
      <c r="G26" s="51" t="s">
        <v>58</v>
      </c>
      <c r="H26" s="51" t="s">
        <v>59</v>
      </c>
      <c r="I26" s="51" t="s">
        <v>60</v>
      </c>
      <c r="J26" s="51" t="s">
        <v>58</v>
      </c>
      <c r="K26" s="51" t="s">
        <v>58</v>
      </c>
      <c r="L26" s="51" t="s">
        <v>59</v>
      </c>
    </row>
    <row r="27" spans="1:12" x14ac:dyDescent="0.2">
      <c r="A27" s="53">
        <v>401</v>
      </c>
      <c r="B27" s="51" t="s">
        <v>85</v>
      </c>
      <c r="C27" s="51" t="s">
        <v>57</v>
      </c>
      <c r="D27" s="51" t="s">
        <v>57</v>
      </c>
      <c r="E27" s="51" t="s">
        <v>57</v>
      </c>
      <c r="F27" s="51" t="s">
        <v>57</v>
      </c>
      <c r="G27" s="51" t="s">
        <v>58</v>
      </c>
      <c r="H27" s="51" t="s">
        <v>59</v>
      </c>
      <c r="I27" s="51" t="s">
        <v>60</v>
      </c>
      <c r="J27" s="51" t="s">
        <v>58</v>
      </c>
      <c r="K27" s="51" t="s">
        <v>58</v>
      </c>
      <c r="L27" s="51" t="s">
        <v>59</v>
      </c>
    </row>
    <row r="28" spans="1:12" x14ac:dyDescent="0.2">
      <c r="A28" s="53">
        <v>402</v>
      </c>
      <c r="B28" s="51" t="s">
        <v>86</v>
      </c>
      <c r="C28" s="51" t="s">
        <v>57</v>
      </c>
      <c r="D28" s="51" t="s">
        <v>57</v>
      </c>
      <c r="E28" s="51" t="s">
        <v>57</v>
      </c>
      <c r="F28" s="51" t="s">
        <v>57</v>
      </c>
      <c r="G28" s="51" t="s">
        <v>58</v>
      </c>
      <c r="H28" s="51" t="s">
        <v>59</v>
      </c>
      <c r="I28" s="51" t="s">
        <v>60</v>
      </c>
      <c r="J28" s="51" t="s">
        <v>58</v>
      </c>
      <c r="K28" s="51" t="s">
        <v>58</v>
      </c>
      <c r="L28" s="51" t="s">
        <v>59</v>
      </c>
    </row>
    <row r="29" spans="1:12" x14ac:dyDescent="0.2">
      <c r="A29" s="53">
        <v>403</v>
      </c>
      <c r="B29" s="51" t="s">
        <v>87</v>
      </c>
      <c r="C29" s="51" t="s">
        <v>57</v>
      </c>
      <c r="D29" s="51" t="s">
        <v>57</v>
      </c>
      <c r="E29" s="51" t="s">
        <v>57</v>
      </c>
      <c r="F29" s="51" t="s">
        <v>57</v>
      </c>
      <c r="G29" s="51" t="s">
        <v>58</v>
      </c>
      <c r="H29" s="51" t="s">
        <v>59</v>
      </c>
      <c r="I29" s="51" t="s">
        <v>60</v>
      </c>
      <c r="J29" s="51" t="s">
        <v>58</v>
      </c>
      <c r="K29" s="51" t="s">
        <v>58</v>
      </c>
      <c r="L29" s="51" t="s">
        <v>59</v>
      </c>
    </row>
    <row r="30" spans="1:12" x14ac:dyDescent="0.2">
      <c r="A30" s="53">
        <v>404</v>
      </c>
      <c r="B30" s="51" t="s">
        <v>88</v>
      </c>
      <c r="C30" s="51" t="s">
        <v>57</v>
      </c>
      <c r="D30" s="51" t="s">
        <v>57</v>
      </c>
      <c r="E30" s="51" t="s">
        <v>57</v>
      </c>
      <c r="F30" s="51" t="s">
        <v>57</v>
      </c>
      <c r="G30" s="51" t="s">
        <v>58</v>
      </c>
      <c r="H30" s="51" t="s">
        <v>59</v>
      </c>
      <c r="I30" s="51" t="s">
        <v>60</v>
      </c>
      <c r="J30" s="51" t="s">
        <v>58</v>
      </c>
      <c r="K30" s="51" t="s">
        <v>58</v>
      </c>
      <c r="L30" s="51" t="s">
        <v>59</v>
      </c>
    </row>
    <row r="31" spans="1:12" x14ac:dyDescent="0.2">
      <c r="A31" s="53">
        <v>405</v>
      </c>
      <c r="B31" s="51" t="s">
        <v>89</v>
      </c>
      <c r="C31" s="51" t="s">
        <v>57</v>
      </c>
      <c r="D31" s="51" t="s">
        <v>57</v>
      </c>
      <c r="E31" s="51" t="s">
        <v>57</v>
      </c>
      <c r="F31" s="51" t="s">
        <v>57</v>
      </c>
      <c r="G31" s="51" t="s">
        <v>58</v>
      </c>
      <c r="H31" s="51" t="s">
        <v>59</v>
      </c>
      <c r="I31" s="51" t="s">
        <v>60</v>
      </c>
      <c r="J31" s="51" t="s">
        <v>58</v>
      </c>
      <c r="K31" s="51" t="s">
        <v>58</v>
      </c>
      <c r="L31" s="51" t="s">
        <v>59</v>
      </c>
    </row>
    <row r="32" spans="1:12" x14ac:dyDescent="0.2">
      <c r="A32" s="53">
        <v>406</v>
      </c>
      <c r="B32" s="51" t="s">
        <v>90</v>
      </c>
      <c r="C32" s="51" t="s">
        <v>57</v>
      </c>
      <c r="D32" s="51" t="s">
        <v>57</v>
      </c>
      <c r="E32" s="51" t="s">
        <v>57</v>
      </c>
      <c r="F32" s="51" t="s">
        <v>57</v>
      </c>
      <c r="G32" s="51" t="s">
        <v>58</v>
      </c>
      <c r="H32" s="51" t="s">
        <v>59</v>
      </c>
      <c r="I32" s="51" t="s">
        <v>60</v>
      </c>
      <c r="J32" s="51" t="s">
        <v>58</v>
      </c>
      <c r="K32" s="51" t="s">
        <v>58</v>
      </c>
      <c r="L32" s="51" t="s">
        <v>59</v>
      </c>
    </row>
    <row r="33" spans="1:12" x14ac:dyDescent="0.2">
      <c r="A33" s="53">
        <v>407</v>
      </c>
      <c r="B33" s="51" t="s">
        <v>91</v>
      </c>
      <c r="C33" s="51" t="s">
        <v>57</v>
      </c>
      <c r="D33" s="51" t="s">
        <v>57</v>
      </c>
      <c r="E33" s="51" t="s">
        <v>57</v>
      </c>
      <c r="F33" s="51" t="s">
        <v>57</v>
      </c>
      <c r="G33" s="51" t="s">
        <v>58</v>
      </c>
      <c r="H33" s="51" t="s">
        <v>59</v>
      </c>
      <c r="I33" s="51" t="s">
        <v>60</v>
      </c>
      <c r="J33" s="51" t="s">
        <v>58</v>
      </c>
      <c r="K33" s="51" t="s">
        <v>58</v>
      </c>
      <c r="L33" s="51" t="s">
        <v>59</v>
      </c>
    </row>
    <row r="34" spans="1:12" x14ac:dyDescent="0.2">
      <c r="A34" s="53">
        <v>408</v>
      </c>
      <c r="B34" s="51" t="s">
        <v>92</v>
      </c>
      <c r="C34" s="51" t="s">
        <v>57</v>
      </c>
      <c r="D34" s="51" t="s">
        <v>57</v>
      </c>
      <c r="E34" s="51" t="s">
        <v>57</v>
      </c>
      <c r="F34" s="51" t="s">
        <v>57</v>
      </c>
      <c r="G34" s="51" t="s">
        <v>58</v>
      </c>
      <c r="H34" s="51" t="s">
        <v>59</v>
      </c>
      <c r="I34" s="51" t="s">
        <v>60</v>
      </c>
      <c r="J34" s="51" t="s">
        <v>58</v>
      </c>
      <c r="K34" s="51" t="s">
        <v>58</v>
      </c>
      <c r="L34" s="51" t="s">
        <v>59</v>
      </c>
    </row>
    <row r="35" spans="1:12" x14ac:dyDescent="0.2">
      <c r="A35" s="53">
        <v>409</v>
      </c>
      <c r="B35" s="51" t="s">
        <v>93</v>
      </c>
      <c r="C35" s="51" t="s">
        <v>57</v>
      </c>
      <c r="D35" s="51" t="s">
        <v>57</v>
      </c>
      <c r="E35" s="51" t="s">
        <v>57</v>
      </c>
      <c r="F35" s="51" t="s">
        <v>57</v>
      </c>
      <c r="G35" s="51" t="s">
        <v>58</v>
      </c>
      <c r="H35" s="51" t="s">
        <v>59</v>
      </c>
      <c r="I35" s="51" t="s">
        <v>60</v>
      </c>
      <c r="J35" s="51" t="s">
        <v>58</v>
      </c>
      <c r="K35" s="51" t="s">
        <v>58</v>
      </c>
      <c r="L35" s="51" t="s">
        <v>59</v>
      </c>
    </row>
    <row r="36" spans="1:12" x14ac:dyDescent="0.2">
      <c r="A36" s="53">
        <v>410</v>
      </c>
      <c r="B36" s="51" t="s">
        <v>94</v>
      </c>
      <c r="C36" s="51" t="s">
        <v>57</v>
      </c>
      <c r="D36" s="51" t="s">
        <v>57</v>
      </c>
      <c r="E36" s="51" t="s">
        <v>57</v>
      </c>
      <c r="F36" s="51" t="s">
        <v>57</v>
      </c>
      <c r="G36" s="51" t="s">
        <v>58</v>
      </c>
      <c r="H36" s="51" t="s">
        <v>59</v>
      </c>
      <c r="I36" s="51" t="s">
        <v>60</v>
      </c>
      <c r="J36" s="51" t="s">
        <v>58</v>
      </c>
      <c r="K36" s="51" t="s">
        <v>58</v>
      </c>
      <c r="L36" s="51" t="s">
        <v>59</v>
      </c>
    </row>
    <row r="37" spans="1:12" x14ac:dyDescent="0.2">
      <c r="A37" s="53">
        <v>411</v>
      </c>
      <c r="B37" s="51" t="s">
        <v>95</v>
      </c>
      <c r="C37" s="51" t="s">
        <v>57</v>
      </c>
      <c r="D37" s="51" t="s">
        <v>57</v>
      </c>
      <c r="E37" s="51" t="s">
        <v>57</v>
      </c>
      <c r="F37" s="51" t="s">
        <v>57</v>
      </c>
      <c r="G37" s="51" t="s">
        <v>58</v>
      </c>
      <c r="H37" s="51" t="s">
        <v>59</v>
      </c>
      <c r="I37" s="51" t="s">
        <v>60</v>
      </c>
      <c r="J37" s="51" t="s">
        <v>58</v>
      </c>
      <c r="K37" s="51" t="s">
        <v>58</v>
      </c>
      <c r="L37" s="51" t="s">
        <v>59</v>
      </c>
    </row>
    <row r="38" spans="1:12" x14ac:dyDescent="0.2">
      <c r="A38" s="53">
        <v>412</v>
      </c>
      <c r="B38" s="51" t="s">
        <v>96</v>
      </c>
      <c r="C38" s="51" t="s">
        <v>57</v>
      </c>
      <c r="D38" s="51" t="s">
        <v>57</v>
      </c>
      <c r="E38" s="51" t="s">
        <v>57</v>
      </c>
      <c r="F38" s="51" t="s">
        <v>57</v>
      </c>
      <c r="G38" s="51" t="s">
        <v>58</v>
      </c>
      <c r="H38" s="51" t="s">
        <v>59</v>
      </c>
      <c r="I38" s="51" t="s">
        <v>60</v>
      </c>
      <c r="J38" s="51" t="s">
        <v>58</v>
      </c>
      <c r="K38" s="51" t="s">
        <v>58</v>
      </c>
      <c r="L38" s="51" t="s">
        <v>59</v>
      </c>
    </row>
    <row r="39" spans="1:12" x14ac:dyDescent="0.2">
      <c r="A39" s="53">
        <v>413</v>
      </c>
      <c r="B39" s="51" t="s">
        <v>97</v>
      </c>
      <c r="C39" s="51" t="s">
        <v>57</v>
      </c>
      <c r="D39" s="51" t="s">
        <v>57</v>
      </c>
      <c r="E39" s="51" t="s">
        <v>57</v>
      </c>
      <c r="F39" s="51" t="s">
        <v>57</v>
      </c>
      <c r="G39" s="51" t="s">
        <v>58</v>
      </c>
      <c r="H39" s="51" t="s">
        <v>59</v>
      </c>
      <c r="I39" s="51" t="s">
        <v>60</v>
      </c>
      <c r="J39" s="51" t="s">
        <v>58</v>
      </c>
      <c r="K39" s="51" t="s">
        <v>58</v>
      </c>
      <c r="L39" s="51" t="s">
        <v>59</v>
      </c>
    </row>
    <row r="40" spans="1:12" x14ac:dyDescent="0.2">
      <c r="A40" s="53">
        <v>414</v>
      </c>
      <c r="B40" s="51" t="s">
        <v>98</v>
      </c>
      <c r="C40" s="51" t="s">
        <v>57</v>
      </c>
      <c r="D40" s="51" t="s">
        <v>57</v>
      </c>
      <c r="E40" s="51" t="s">
        <v>57</v>
      </c>
      <c r="F40" s="51" t="s">
        <v>57</v>
      </c>
      <c r="G40" s="51" t="s">
        <v>58</v>
      </c>
      <c r="H40" s="51" t="s">
        <v>59</v>
      </c>
      <c r="I40" s="51" t="s">
        <v>60</v>
      </c>
      <c r="J40" s="51" t="s">
        <v>58</v>
      </c>
      <c r="K40" s="51" t="s">
        <v>58</v>
      </c>
      <c r="L40" s="51" t="s">
        <v>59</v>
      </c>
    </row>
    <row r="41" spans="1:12" x14ac:dyDescent="0.2">
      <c r="A41" s="53">
        <v>420</v>
      </c>
      <c r="B41" s="51" t="s">
        <v>99</v>
      </c>
      <c r="C41" s="51" t="s">
        <v>57</v>
      </c>
      <c r="D41" s="51" t="s">
        <v>57</v>
      </c>
      <c r="E41" s="51" t="s">
        <v>57</v>
      </c>
      <c r="F41" s="51" t="s">
        <v>57</v>
      </c>
      <c r="G41" s="51" t="s">
        <v>58</v>
      </c>
      <c r="H41" s="51" t="s">
        <v>59</v>
      </c>
      <c r="I41" s="51" t="s">
        <v>60</v>
      </c>
      <c r="J41" s="51" t="s">
        <v>58</v>
      </c>
      <c r="K41" s="51" t="s">
        <v>58</v>
      </c>
      <c r="L41" s="51" t="s">
        <v>59</v>
      </c>
    </row>
    <row r="42" spans="1:12" x14ac:dyDescent="0.2">
      <c r="A42" s="53">
        <v>421</v>
      </c>
      <c r="B42" s="51" t="s">
        <v>100</v>
      </c>
      <c r="C42" s="51" t="s">
        <v>57</v>
      </c>
      <c r="D42" s="51" t="s">
        <v>57</v>
      </c>
      <c r="E42" s="51" t="s">
        <v>57</v>
      </c>
      <c r="F42" s="51" t="s">
        <v>57</v>
      </c>
      <c r="G42" s="51" t="s">
        <v>58</v>
      </c>
      <c r="H42" s="51" t="s">
        <v>59</v>
      </c>
      <c r="I42" s="51" t="s">
        <v>60</v>
      </c>
      <c r="J42" s="51" t="s">
        <v>58</v>
      </c>
      <c r="K42" s="51" t="s">
        <v>58</v>
      </c>
      <c r="L42" s="51" t="s">
        <v>59</v>
      </c>
    </row>
    <row r="43" spans="1:12" x14ac:dyDescent="0.2">
      <c r="A43" s="53">
        <v>422</v>
      </c>
      <c r="B43" s="51" t="s">
        <v>101</v>
      </c>
      <c r="C43" s="51" t="s">
        <v>57</v>
      </c>
      <c r="D43" s="51" t="s">
        <v>57</v>
      </c>
      <c r="E43" s="51" t="s">
        <v>57</v>
      </c>
      <c r="F43" s="51" t="s">
        <v>57</v>
      </c>
      <c r="G43" s="51" t="s">
        <v>58</v>
      </c>
      <c r="H43" s="51" t="s">
        <v>59</v>
      </c>
      <c r="I43" s="51" t="s">
        <v>60</v>
      </c>
      <c r="J43" s="51" t="s">
        <v>58</v>
      </c>
      <c r="K43" s="51" t="s">
        <v>58</v>
      </c>
      <c r="L43" s="51" t="s">
        <v>59</v>
      </c>
    </row>
    <row r="44" spans="1:12" x14ac:dyDescent="0.2">
      <c r="A44" s="53">
        <v>423</v>
      </c>
      <c r="B44" s="51" t="s">
        <v>102</v>
      </c>
      <c r="C44" s="51" t="s">
        <v>57</v>
      </c>
      <c r="D44" s="51" t="s">
        <v>57</v>
      </c>
      <c r="E44" s="51" t="s">
        <v>57</v>
      </c>
      <c r="F44" s="51" t="s">
        <v>57</v>
      </c>
      <c r="G44" s="51" t="s">
        <v>58</v>
      </c>
      <c r="H44" s="51" t="s">
        <v>59</v>
      </c>
      <c r="I44" s="51" t="s">
        <v>60</v>
      </c>
      <c r="J44" s="51" t="s">
        <v>58</v>
      </c>
      <c r="K44" s="51" t="s">
        <v>58</v>
      </c>
      <c r="L44" s="51" t="s">
        <v>59</v>
      </c>
    </row>
    <row r="45" spans="1:12" x14ac:dyDescent="0.2">
      <c r="A45" s="53">
        <v>424</v>
      </c>
      <c r="B45" s="51" t="s">
        <v>103</v>
      </c>
      <c r="C45" s="51" t="s">
        <v>57</v>
      </c>
      <c r="D45" s="51" t="s">
        <v>57</v>
      </c>
      <c r="E45" s="51" t="s">
        <v>57</v>
      </c>
      <c r="F45" s="51" t="s">
        <v>57</v>
      </c>
      <c r="G45" s="51" t="s">
        <v>58</v>
      </c>
      <c r="H45" s="51" t="s">
        <v>59</v>
      </c>
      <c r="I45" s="51" t="s">
        <v>60</v>
      </c>
      <c r="J45" s="51" t="s">
        <v>58</v>
      </c>
      <c r="K45" s="51" t="s">
        <v>58</v>
      </c>
      <c r="L45" s="51" t="s">
        <v>59</v>
      </c>
    </row>
    <row r="46" spans="1:12" x14ac:dyDescent="0.2">
      <c r="A46" s="53">
        <v>430</v>
      </c>
      <c r="B46" s="51" t="s">
        <v>104</v>
      </c>
      <c r="C46" s="51" t="s">
        <v>57</v>
      </c>
      <c r="D46" s="51" t="s">
        <v>57</v>
      </c>
      <c r="E46" s="51" t="s">
        <v>57</v>
      </c>
      <c r="F46" s="51" t="s">
        <v>57</v>
      </c>
      <c r="G46" s="51" t="s">
        <v>58</v>
      </c>
      <c r="H46" s="51" t="s">
        <v>59</v>
      </c>
      <c r="I46" s="51" t="s">
        <v>60</v>
      </c>
      <c r="J46" s="51" t="s">
        <v>58</v>
      </c>
      <c r="K46" s="51" t="s">
        <v>58</v>
      </c>
      <c r="L46" s="51" t="s">
        <v>59</v>
      </c>
    </row>
    <row r="47" spans="1:12" x14ac:dyDescent="0.2">
      <c r="A47" s="53">
        <v>431</v>
      </c>
      <c r="B47" s="51" t="s">
        <v>105</v>
      </c>
      <c r="C47" s="51" t="s">
        <v>57</v>
      </c>
      <c r="D47" s="51" t="s">
        <v>57</v>
      </c>
      <c r="E47" s="51" t="s">
        <v>57</v>
      </c>
      <c r="F47" s="51" t="s">
        <v>57</v>
      </c>
      <c r="G47" s="51" t="s">
        <v>58</v>
      </c>
      <c r="H47" s="51" t="s">
        <v>59</v>
      </c>
      <c r="I47" s="51" t="s">
        <v>60</v>
      </c>
      <c r="J47" s="51" t="s">
        <v>58</v>
      </c>
      <c r="K47" s="51" t="s">
        <v>58</v>
      </c>
      <c r="L47" s="51" t="s">
        <v>59</v>
      </c>
    </row>
    <row r="48" spans="1:12" x14ac:dyDescent="0.2">
      <c r="A48" s="53">
        <v>432</v>
      </c>
      <c r="B48" s="51" t="s">
        <v>106</v>
      </c>
      <c r="C48" s="51" t="s">
        <v>57</v>
      </c>
      <c r="D48" s="51" t="s">
        <v>57</v>
      </c>
      <c r="E48" s="51" t="s">
        <v>57</v>
      </c>
      <c r="F48" s="51" t="s">
        <v>57</v>
      </c>
      <c r="G48" s="51" t="s">
        <v>58</v>
      </c>
      <c r="H48" s="51" t="s">
        <v>59</v>
      </c>
      <c r="I48" s="51" t="s">
        <v>60</v>
      </c>
      <c r="J48" s="51" t="s">
        <v>58</v>
      </c>
      <c r="K48" s="51" t="s">
        <v>58</v>
      </c>
      <c r="L48" s="51" t="s">
        <v>59</v>
      </c>
    </row>
    <row r="49" spans="1:12" x14ac:dyDescent="0.2">
      <c r="A49" s="53">
        <v>433</v>
      </c>
      <c r="B49" s="51" t="s">
        <v>107</v>
      </c>
      <c r="C49" s="51" t="s">
        <v>57</v>
      </c>
      <c r="D49" s="51" t="s">
        <v>57</v>
      </c>
      <c r="E49" s="51" t="s">
        <v>57</v>
      </c>
      <c r="F49" s="51" t="s">
        <v>57</v>
      </c>
      <c r="G49" s="51" t="s">
        <v>58</v>
      </c>
      <c r="H49" s="51" t="s">
        <v>59</v>
      </c>
      <c r="I49" s="51" t="s">
        <v>60</v>
      </c>
      <c r="J49" s="51" t="s">
        <v>58</v>
      </c>
      <c r="K49" s="51" t="s">
        <v>58</v>
      </c>
      <c r="L49" s="51" t="s">
        <v>59</v>
      </c>
    </row>
    <row r="50" spans="1:12" x14ac:dyDescent="0.2">
      <c r="A50" s="53">
        <v>434</v>
      </c>
      <c r="B50" s="51" t="s">
        <v>108</v>
      </c>
      <c r="C50" s="51" t="s">
        <v>57</v>
      </c>
      <c r="D50" s="51" t="s">
        <v>57</v>
      </c>
      <c r="E50" s="51" t="s">
        <v>57</v>
      </c>
      <c r="F50" s="51" t="s">
        <v>57</v>
      </c>
      <c r="G50" s="51" t="s">
        <v>58</v>
      </c>
      <c r="H50" s="51" t="s">
        <v>59</v>
      </c>
      <c r="I50" s="51" t="s">
        <v>60</v>
      </c>
      <c r="J50" s="51" t="s">
        <v>58</v>
      </c>
      <c r="K50" s="51" t="s">
        <v>58</v>
      </c>
      <c r="L50" s="51" t="s">
        <v>59</v>
      </c>
    </row>
    <row r="51" spans="1:12" x14ac:dyDescent="0.2">
      <c r="A51" s="53">
        <v>450</v>
      </c>
      <c r="B51" s="51" t="s">
        <v>109</v>
      </c>
      <c r="C51" s="51" t="s">
        <v>57</v>
      </c>
      <c r="D51" s="51" t="s">
        <v>57</v>
      </c>
      <c r="E51" s="51" t="s">
        <v>57</v>
      </c>
      <c r="F51" s="51" t="s">
        <v>57</v>
      </c>
      <c r="G51" s="51" t="s">
        <v>58</v>
      </c>
      <c r="H51" s="51" t="s">
        <v>59</v>
      </c>
      <c r="I51" s="51" t="s">
        <v>60</v>
      </c>
      <c r="J51" s="51" t="s">
        <v>58</v>
      </c>
      <c r="K51" s="51" t="s">
        <v>58</v>
      </c>
      <c r="L51" s="51" t="s">
        <v>59</v>
      </c>
    </row>
    <row r="52" spans="1:12" x14ac:dyDescent="0.2">
      <c r="A52" s="53">
        <v>451</v>
      </c>
      <c r="B52" s="51" t="s">
        <v>110</v>
      </c>
      <c r="C52" s="51" t="s">
        <v>57</v>
      </c>
      <c r="D52" s="51" t="s">
        <v>57</v>
      </c>
      <c r="E52" s="51" t="s">
        <v>57</v>
      </c>
      <c r="F52" s="51" t="s">
        <v>57</v>
      </c>
      <c r="G52" s="51" t="s">
        <v>58</v>
      </c>
      <c r="H52" s="51" t="s">
        <v>59</v>
      </c>
      <c r="I52" s="51" t="s">
        <v>60</v>
      </c>
      <c r="J52" s="51" t="s">
        <v>58</v>
      </c>
      <c r="K52" s="51" t="s">
        <v>58</v>
      </c>
      <c r="L52" s="51" t="s">
        <v>59</v>
      </c>
    </row>
    <row r="53" spans="1:12" x14ac:dyDescent="0.2">
      <c r="A53" s="53">
        <v>452</v>
      </c>
      <c r="B53" s="51" t="s">
        <v>111</v>
      </c>
      <c r="C53" s="51" t="s">
        <v>57</v>
      </c>
      <c r="D53" s="51" t="s">
        <v>57</v>
      </c>
      <c r="E53" s="51" t="s">
        <v>57</v>
      </c>
      <c r="F53" s="51" t="s">
        <v>57</v>
      </c>
      <c r="G53" s="51" t="s">
        <v>58</v>
      </c>
      <c r="H53" s="51" t="s">
        <v>59</v>
      </c>
      <c r="I53" s="51" t="s">
        <v>60</v>
      </c>
      <c r="J53" s="51" t="s">
        <v>58</v>
      </c>
      <c r="K53" s="51" t="s">
        <v>58</v>
      </c>
      <c r="L53" s="51" t="s">
        <v>59</v>
      </c>
    </row>
    <row r="54" spans="1:12" x14ac:dyDescent="0.2">
      <c r="A54" s="53">
        <v>500</v>
      </c>
      <c r="B54" s="51" t="s">
        <v>112</v>
      </c>
      <c r="C54" s="51" t="s">
        <v>57</v>
      </c>
      <c r="D54" s="51" t="s">
        <v>57</v>
      </c>
      <c r="E54" s="51" t="s">
        <v>57</v>
      </c>
      <c r="F54" s="51" t="s">
        <v>57</v>
      </c>
      <c r="G54" s="51" t="s">
        <v>58</v>
      </c>
      <c r="H54" s="51" t="s">
        <v>59</v>
      </c>
      <c r="I54" s="51" t="s">
        <v>60</v>
      </c>
      <c r="J54" s="51" t="s">
        <v>58</v>
      </c>
      <c r="K54" s="51" t="s">
        <v>58</v>
      </c>
      <c r="L54" s="51" t="s">
        <v>59</v>
      </c>
    </row>
    <row r="55" spans="1:12" x14ac:dyDescent="0.2">
      <c r="A55" s="53">
        <v>501</v>
      </c>
      <c r="B55" s="51" t="s">
        <v>113</v>
      </c>
      <c r="C55" s="51" t="s">
        <v>57</v>
      </c>
      <c r="D55" s="51" t="s">
        <v>57</v>
      </c>
      <c r="E55" s="51" t="s">
        <v>57</v>
      </c>
      <c r="F55" s="51" t="s">
        <v>57</v>
      </c>
      <c r="G55" s="51" t="s">
        <v>58</v>
      </c>
      <c r="H55" s="51" t="s">
        <v>59</v>
      </c>
      <c r="I55" s="51" t="s">
        <v>60</v>
      </c>
      <c r="J55" s="51" t="s">
        <v>58</v>
      </c>
      <c r="K55" s="51" t="s">
        <v>58</v>
      </c>
      <c r="L55" s="51" t="s">
        <v>59</v>
      </c>
    </row>
    <row r="56" spans="1:12" x14ac:dyDescent="0.2">
      <c r="A56" s="53">
        <v>502</v>
      </c>
      <c r="B56" s="51" t="s">
        <v>114</v>
      </c>
      <c r="C56" s="51" t="s">
        <v>57</v>
      </c>
      <c r="D56" s="51" t="s">
        <v>57</v>
      </c>
      <c r="E56" s="51" t="s">
        <v>57</v>
      </c>
      <c r="F56" s="51" t="s">
        <v>57</v>
      </c>
      <c r="G56" s="51" t="s">
        <v>58</v>
      </c>
      <c r="H56" s="51" t="s">
        <v>59</v>
      </c>
      <c r="I56" s="51" t="s">
        <v>60</v>
      </c>
      <c r="J56" s="51" t="s">
        <v>58</v>
      </c>
      <c r="K56" s="51" t="s">
        <v>58</v>
      </c>
      <c r="L56" s="51" t="s">
        <v>59</v>
      </c>
    </row>
    <row r="57" spans="1:12" x14ac:dyDescent="0.2">
      <c r="A57" s="53">
        <v>503</v>
      </c>
      <c r="B57" s="51" t="s">
        <v>115</v>
      </c>
      <c r="C57" s="51" t="s">
        <v>57</v>
      </c>
      <c r="D57" s="51" t="s">
        <v>57</v>
      </c>
      <c r="E57" s="51" t="s">
        <v>57</v>
      </c>
      <c r="F57" s="51" t="s">
        <v>57</v>
      </c>
      <c r="G57" s="51" t="s">
        <v>58</v>
      </c>
      <c r="H57" s="51" t="s">
        <v>59</v>
      </c>
      <c r="I57" s="51" t="s">
        <v>60</v>
      </c>
      <c r="J57" s="51" t="s">
        <v>58</v>
      </c>
      <c r="K57" s="51" t="s">
        <v>58</v>
      </c>
      <c r="L57" s="51" t="s">
        <v>59</v>
      </c>
    </row>
    <row r="58" spans="1:12" x14ac:dyDescent="0.2">
      <c r="A58" s="53">
        <v>504</v>
      </c>
      <c r="B58" s="51" t="s">
        <v>116</v>
      </c>
      <c r="C58" s="51" t="s">
        <v>57</v>
      </c>
      <c r="D58" s="51" t="s">
        <v>57</v>
      </c>
      <c r="E58" s="51" t="s">
        <v>57</v>
      </c>
      <c r="F58" s="51" t="s">
        <v>57</v>
      </c>
      <c r="G58" s="51" t="s">
        <v>58</v>
      </c>
      <c r="H58" s="51" t="s">
        <v>59</v>
      </c>
      <c r="I58" s="51" t="s">
        <v>60</v>
      </c>
      <c r="J58" s="51" t="s">
        <v>58</v>
      </c>
      <c r="K58" s="51" t="s">
        <v>58</v>
      </c>
      <c r="L58" s="51" t="s">
        <v>59</v>
      </c>
    </row>
    <row r="59" spans="1:12" x14ac:dyDescent="0.2">
      <c r="A59" s="53">
        <v>505</v>
      </c>
      <c r="B59" s="51" t="s">
        <v>117</v>
      </c>
      <c r="C59" s="51" t="s">
        <v>57</v>
      </c>
      <c r="D59" s="51" t="s">
        <v>57</v>
      </c>
      <c r="E59" s="51" t="s">
        <v>57</v>
      </c>
      <c r="F59" s="51" t="s">
        <v>57</v>
      </c>
      <c r="G59" s="51" t="s">
        <v>58</v>
      </c>
      <c r="H59" s="51" t="s">
        <v>59</v>
      </c>
      <c r="I59" s="51" t="s">
        <v>60</v>
      </c>
      <c r="J59" s="51" t="s">
        <v>58</v>
      </c>
      <c r="K59" s="51" t="s">
        <v>58</v>
      </c>
      <c r="L59" s="51" t="s">
        <v>59</v>
      </c>
    </row>
    <row r="60" spans="1:12" x14ac:dyDescent="0.2">
      <c r="A60" s="53">
        <v>506</v>
      </c>
      <c r="B60" s="51" t="s">
        <v>118</v>
      </c>
      <c r="C60" s="51" t="s">
        <v>57</v>
      </c>
      <c r="D60" s="51" t="s">
        <v>57</v>
      </c>
      <c r="E60" s="51" t="s">
        <v>57</v>
      </c>
      <c r="F60" s="51" t="s">
        <v>57</v>
      </c>
      <c r="G60" s="51" t="s">
        <v>58</v>
      </c>
      <c r="H60" s="51" t="s">
        <v>59</v>
      </c>
      <c r="I60" s="51" t="s">
        <v>60</v>
      </c>
      <c r="J60" s="51" t="s">
        <v>58</v>
      </c>
      <c r="K60" s="51" t="s">
        <v>58</v>
      </c>
      <c r="L60" s="51" t="s">
        <v>59</v>
      </c>
    </row>
    <row r="61" spans="1:12" x14ac:dyDescent="0.2">
      <c r="A61" s="53">
        <v>550</v>
      </c>
      <c r="B61" s="51" t="s">
        <v>119</v>
      </c>
      <c r="C61" s="51" t="s">
        <v>57</v>
      </c>
      <c r="D61" s="51" t="s">
        <v>57</v>
      </c>
      <c r="E61" s="51" t="s">
        <v>57</v>
      </c>
      <c r="F61" s="51" t="s">
        <v>57</v>
      </c>
      <c r="G61" s="51" t="s">
        <v>58</v>
      </c>
      <c r="H61" s="51" t="s">
        <v>59</v>
      </c>
      <c r="I61" s="51" t="s">
        <v>60</v>
      </c>
      <c r="J61" s="51" t="s">
        <v>58</v>
      </c>
      <c r="K61" s="51" t="s">
        <v>58</v>
      </c>
      <c r="L61" s="51" t="s">
        <v>59</v>
      </c>
    </row>
    <row r="62" spans="1:12" x14ac:dyDescent="0.2">
      <c r="A62" s="53">
        <v>551</v>
      </c>
      <c r="B62" s="51" t="s">
        <v>120</v>
      </c>
      <c r="C62" s="51" t="s">
        <v>57</v>
      </c>
      <c r="D62" s="51" t="s">
        <v>57</v>
      </c>
      <c r="E62" s="51" t="s">
        <v>57</v>
      </c>
      <c r="F62" s="51" t="s">
        <v>57</v>
      </c>
      <c r="G62" s="51" t="s">
        <v>58</v>
      </c>
      <c r="H62" s="51" t="s">
        <v>59</v>
      </c>
      <c r="I62" s="51" t="s">
        <v>60</v>
      </c>
      <c r="J62" s="51" t="s">
        <v>58</v>
      </c>
      <c r="K62" s="51" t="s">
        <v>58</v>
      </c>
      <c r="L62" s="51" t="s">
        <v>59</v>
      </c>
    </row>
    <row r="63" spans="1:12" x14ac:dyDescent="0.2">
      <c r="A63" s="53">
        <v>552</v>
      </c>
      <c r="B63" s="51" t="s">
        <v>121</v>
      </c>
      <c r="C63" s="51" t="s">
        <v>57</v>
      </c>
      <c r="D63" s="51" t="s">
        <v>57</v>
      </c>
      <c r="E63" s="51" t="s">
        <v>57</v>
      </c>
      <c r="F63" s="51" t="s">
        <v>57</v>
      </c>
      <c r="G63" s="51" t="s">
        <v>58</v>
      </c>
      <c r="H63" s="51" t="s">
        <v>59</v>
      </c>
      <c r="I63" s="51" t="s">
        <v>60</v>
      </c>
      <c r="J63" s="51" t="s">
        <v>58</v>
      </c>
      <c r="K63" s="51" t="s">
        <v>58</v>
      </c>
      <c r="L63" s="51" t="s">
        <v>59</v>
      </c>
    </row>
    <row r="64" spans="1:12" x14ac:dyDescent="0.2">
      <c r="A64" s="53">
        <v>553</v>
      </c>
      <c r="B64" s="51" t="s">
        <v>122</v>
      </c>
      <c r="C64" s="51" t="s">
        <v>57</v>
      </c>
      <c r="D64" s="51" t="s">
        <v>57</v>
      </c>
      <c r="E64" s="51" t="s">
        <v>57</v>
      </c>
      <c r="F64" s="51" t="s">
        <v>57</v>
      </c>
      <c r="G64" s="51" t="s">
        <v>58</v>
      </c>
      <c r="H64" s="51" t="s">
        <v>59</v>
      </c>
      <c r="I64" s="51" t="s">
        <v>60</v>
      </c>
      <c r="J64" s="51" t="s">
        <v>58</v>
      </c>
      <c r="K64" s="51" t="s">
        <v>58</v>
      </c>
      <c r="L64" s="51" t="s">
        <v>59</v>
      </c>
    </row>
    <row r="65" spans="1:12" x14ac:dyDescent="0.2">
      <c r="A65" s="53">
        <v>590</v>
      </c>
      <c r="B65" s="51" t="s">
        <v>123</v>
      </c>
      <c r="C65" s="51" t="s">
        <v>57</v>
      </c>
      <c r="D65" s="51" t="s">
        <v>57</v>
      </c>
      <c r="E65" s="51" t="s">
        <v>57</v>
      </c>
      <c r="F65" s="51" t="s">
        <v>57</v>
      </c>
      <c r="G65" s="51" t="s">
        <v>58</v>
      </c>
      <c r="H65" s="51" t="s">
        <v>59</v>
      </c>
      <c r="I65" s="51" t="s">
        <v>60</v>
      </c>
      <c r="J65" s="51" t="s">
        <v>58</v>
      </c>
      <c r="K65" s="51" t="s">
        <v>58</v>
      </c>
      <c r="L65" s="51" t="s">
        <v>59</v>
      </c>
    </row>
    <row r="66" spans="1:12" x14ac:dyDescent="0.2">
      <c r="A66" s="53">
        <v>600</v>
      </c>
      <c r="B66" s="51" t="s">
        <v>124</v>
      </c>
      <c r="C66" s="51" t="s">
        <v>57</v>
      </c>
      <c r="D66" s="51" t="s">
        <v>57</v>
      </c>
      <c r="E66" s="51" t="s">
        <v>57</v>
      </c>
      <c r="F66" s="51" t="s">
        <v>57</v>
      </c>
      <c r="G66" s="51" t="s">
        <v>58</v>
      </c>
      <c r="H66" s="51" t="s">
        <v>59</v>
      </c>
      <c r="I66" s="51" t="s">
        <v>60</v>
      </c>
      <c r="J66" s="51" t="s">
        <v>58</v>
      </c>
      <c r="K66" s="51" t="s">
        <v>58</v>
      </c>
      <c r="L66" s="51" t="s">
        <v>59</v>
      </c>
    </row>
    <row r="67" spans="1:12" x14ac:dyDescent="0.2">
      <c r="A67" s="53">
        <v>601</v>
      </c>
      <c r="B67" s="51" t="s">
        <v>125</v>
      </c>
      <c r="C67" s="51" t="s">
        <v>57</v>
      </c>
      <c r="D67" s="51" t="s">
        <v>57</v>
      </c>
      <c r="E67" s="51" t="s">
        <v>57</v>
      </c>
      <c r="F67" s="51" t="s">
        <v>57</v>
      </c>
      <c r="G67" s="51" t="s">
        <v>58</v>
      </c>
      <c r="H67" s="51" t="s">
        <v>59</v>
      </c>
      <c r="I67" s="51" t="s">
        <v>60</v>
      </c>
      <c r="J67" s="51" t="s">
        <v>58</v>
      </c>
      <c r="K67" s="51" t="s">
        <v>58</v>
      </c>
      <c r="L67" s="51" t="s">
        <v>59</v>
      </c>
    </row>
    <row r="68" spans="1:12" x14ac:dyDescent="0.2">
      <c r="A68" s="53">
        <v>602</v>
      </c>
      <c r="B68" s="51" t="s">
        <v>126</v>
      </c>
      <c r="C68" s="51" t="s">
        <v>57</v>
      </c>
      <c r="D68" s="51" t="s">
        <v>57</v>
      </c>
      <c r="E68" s="51" t="s">
        <v>57</v>
      </c>
      <c r="F68" s="51" t="s">
        <v>57</v>
      </c>
      <c r="G68" s="51" t="s">
        <v>58</v>
      </c>
      <c r="H68" s="51" t="s">
        <v>59</v>
      </c>
      <c r="I68" s="51" t="s">
        <v>60</v>
      </c>
      <c r="J68" s="51" t="s">
        <v>58</v>
      </c>
      <c r="K68" s="51" t="s">
        <v>58</v>
      </c>
      <c r="L68" s="51" t="s">
        <v>59</v>
      </c>
    </row>
    <row r="69" spans="1:12" x14ac:dyDescent="0.2">
      <c r="A69" s="53">
        <v>603</v>
      </c>
      <c r="B69" s="51" t="s">
        <v>127</v>
      </c>
      <c r="C69" s="51" t="s">
        <v>57</v>
      </c>
      <c r="D69" s="51" t="s">
        <v>57</v>
      </c>
      <c r="E69" s="51" t="s">
        <v>57</v>
      </c>
      <c r="F69" s="51" t="s">
        <v>57</v>
      </c>
      <c r="G69" s="51" t="s">
        <v>58</v>
      </c>
      <c r="H69" s="51" t="s">
        <v>59</v>
      </c>
      <c r="I69" s="51" t="s">
        <v>60</v>
      </c>
      <c r="J69" s="51" t="s">
        <v>58</v>
      </c>
      <c r="K69" s="51" t="s">
        <v>58</v>
      </c>
      <c r="L69" s="51" t="s">
        <v>59</v>
      </c>
    </row>
    <row r="70" spans="1:12" x14ac:dyDescent="0.2">
      <c r="A70" s="53">
        <v>604</v>
      </c>
      <c r="B70" s="51" t="s">
        <v>128</v>
      </c>
      <c r="C70" s="51" t="s">
        <v>57</v>
      </c>
      <c r="D70" s="51" t="s">
        <v>57</v>
      </c>
      <c r="E70" s="51" t="s">
        <v>57</v>
      </c>
      <c r="F70" s="51" t="s">
        <v>57</v>
      </c>
      <c r="G70" s="51" t="s">
        <v>58</v>
      </c>
      <c r="H70" s="51" t="s">
        <v>59</v>
      </c>
      <c r="I70" s="51" t="s">
        <v>60</v>
      </c>
      <c r="J70" s="51" t="s">
        <v>58</v>
      </c>
      <c r="K70" s="51" t="s">
        <v>58</v>
      </c>
      <c r="L70" s="51" t="s">
        <v>59</v>
      </c>
    </row>
    <row r="71" spans="1:12" x14ac:dyDescent="0.2">
      <c r="A71" s="53">
        <v>605</v>
      </c>
      <c r="B71" s="51" t="s">
        <v>129</v>
      </c>
      <c r="C71" s="51" t="s">
        <v>57</v>
      </c>
      <c r="D71" s="51" t="s">
        <v>57</v>
      </c>
      <c r="E71" s="51" t="s">
        <v>57</v>
      </c>
      <c r="F71" s="51" t="s">
        <v>57</v>
      </c>
      <c r="G71" s="51" t="s">
        <v>58</v>
      </c>
      <c r="H71" s="51" t="s">
        <v>59</v>
      </c>
      <c r="I71" s="51" t="s">
        <v>60</v>
      </c>
      <c r="J71" s="51" t="s">
        <v>58</v>
      </c>
      <c r="K71" s="51" t="s">
        <v>58</v>
      </c>
      <c r="L71" s="51" t="s">
        <v>59</v>
      </c>
    </row>
    <row r="72" spans="1:12" x14ac:dyDescent="0.2">
      <c r="A72" s="53">
        <v>606</v>
      </c>
      <c r="B72" s="51" t="s">
        <v>130</v>
      </c>
      <c r="C72" s="51" t="s">
        <v>57</v>
      </c>
      <c r="D72" s="51" t="s">
        <v>57</v>
      </c>
      <c r="E72" s="51" t="s">
        <v>57</v>
      </c>
      <c r="F72" s="51" t="s">
        <v>57</v>
      </c>
      <c r="G72" s="51" t="s">
        <v>58</v>
      </c>
      <c r="H72" s="51" t="s">
        <v>59</v>
      </c>
      <c r="I72" s="51" t="s">
        <v>60</v>
      </c>
      <c r="J72" s="51" t="s">
        <v>58</v>
      </c>
      <c r="K72" s="51" t="s">
        <v>58</v>
      </c>
      <c r="L72" s="51" t="s">
        <v>59</v>
      </c>
    </row>
    <row r="73" spans="1:12" x14ac:dyDescent="0.2">
      <c r="A73" s="53">
        <v>607</v>
      </c>
      <c r="B73" s="51" t="s">
        <v>131</v>
      </c>
      <c r="C73" s="51" t="s">
        <v>57</v>
      </c>
      <c r="D73" s="51" t="s">
        <v>57</v>
      </c>
      <c r="E73" s="51" t="s">
        <v>57</v>
      </c>
      <c r="F73" s="51" t="s">
        <v>57</v>
      </c>
      <c r="G73" s="51" t="s">
        <v>58</v>
      </c>
      <c r="H73" s="51" t="s">
        <v>59</v>
      </c>
      <c r="I73" s="51" t="s">
        <v>60</v>
      </c>
      <c r="J73" s="51" t="s">
        <v>58</v>
      </c>
      <c r="K73" s="51" t="s">
        <v>58</v>
      </c>
      <c r="L73" s="51" t="s">
        <v>59</v>
      </c>
    </row>
    <row r="74" spans="1:12" x14ac:dyDescent="0.2">
      <c r="A74" s="53">
        <v>608</v>
      </c>
      <c r="B74" s="51" t="s">
        <v>132</v>
      </c>
      <c r="C74" s="51" t="s">
        <v>57</v>
      </c>
      <c r="D74" s="51" t="s">
        <v>57</v>
      </c>
      <c r="E74" s="51" t="s">
        <v>57</v>
      </c>
      <c r="F74" s="51" t="s">
        <v>57</v>
      </c>
      <c r="G74" s="51" t="s">
        <v>58</v>
      </c>
      <c r="H74" s="51" t="s">
        <v>59</v>
      </c>
      <c r="I74" s="51" t="s">
        <v>60</v>
      </c>
      <c r="J74" s="51" t="s">
        <v>58</v>
      </c>
      <c r="K74" s="51" t="s">
        <v>58</v>
      </c>
      <c r="L74" s="51" t="s">
        <v>59</v>
      </c>
    </row>
    <row r="75" spans="1:12" x14ac:dyDescent="0.2">
      <c r="A75" s="53">
        <v>609</v>
      </c>
      <c r="B75" s="51" t="s">
        <v>133</v>
      </c>
      <c r="C75" s="51" t="s">
        <v>57</v>
      </c>
      <c r="D75" s="51" t="s">
        <v>57</v>
      </c>
      <c r="E75" s="51" t="s">
        <v>57</v>
      </c>
      <c r="F75" s="51" t="s">
        <v>57</v>
      </c>
      <c r="G75" s="51" t="s">
        <v>58</v>
      </c>
      <c r="H75" s="51" t="s">
        <v>59</v>
      </c>
      <c r="I75" s="51" t="s">
        <v>60</v>
      </c>
      <c r="J75" s="51" t="s">
        <v>58</v>
      </c>
      <c r="K75" s="51" t="s">
        <v>58</v>
      </c>
      <c r="L75" s="51" t="s">
        <v>59</v>
      </c>
    </row>
    <row r="76" spans="1:12" x14ac:dyDescent="0.2">
      <c r="A76" s="53">
        <v>610</v>
      </c>
      <c r="B76" s="51" t="s">
        <v>134</v>
      </c>
      <c r="C76" s="51" t="s">
        <v>57</v>
      </c>
      <c r="D76" s="51" t="s">
        <v>57</v>
      </c>
      <c r="E76" s="51" t="s">
        <v>57</v>
      </c>
      <c r="F76" s="51" t="s">
        <v>57</v>
      </c>
      <c r="G76" s="51" t="s">
        <v>58</v>
      </c>
      <c r="H76" s="51" t="s">
        <v>59</v>
      </c>
      <c r="I76" s="51" t="s">
        <v>60</v>
      </c>
      <c r="J76" s="51" t="s">
        <v>58</v>
      </c>
      <c r="K76" s="51" t="s">
        <v>58</v>
      </c>
      <c r="L76" s="51" t="s">
        <v>59</v>
      </c>
    </row>
    <row r="77" spans="1:12" x14ac:dyDescent="0.2">
      <c r="A77" s="53">
        <v>611</v>
      </c>
      <c r="B77" s="51" t="s">
        <v>135</v>
      </c>
      <c r="C77" s="51" t="s">
        <v>57</v>
      </c>
      <c r="D77" s="51" t="s">
        <v>57</v>
      </c>
      <c r="E77" s="51" t="s">
        <v>57</v>
      </c>
      <c r="F77" s="51" t="s">
        <v>57</v>
      </c>
      <c r="G77" s="51" t="s">
        <v>58</v>
      </c>
      <c r="H77" s="51" t="s">
        <v>59</v>
      </c>
      <c r="I77" s="51" t="s">
        <v>60</v>
      </c>
      <c r="J77" s="51" t="s">
        <v>58</v>
      </c>
      <c r="K77" s="51" t="s">
        <v>58</v>
      </c>
      <c r="L77" s="51" t="s">
        <v>59</v>
      </c>
    </row>
    <row r="78" spans="1:12" x14ac:dyDescent="0.2">
      <c r="A78" s="53">
        <v>620</v>
      </c>
      <c r="B78" s="51" t="s">
        <v>136</v>
      </c>
      <c r="C78" s="51" t="s">
        <v>57</v>
      </c>
      <c r="D78" s="51" t="s">
        <v>57</v>
      </c>
      <c r="E78" s="51" t="s">
        <v>57</v>
      </c>
      <c r="F78" s="51" t="s">
        <v>57</v>
      </c>
      <c r="G78" s="51" t="s">
        <v>58</v>
      </c>
      <c r="H78" s="51" t="s">
        <v>59</v>
      </c>
      <c r="I78" s="51" t="s">
        <v>60</v>
      </c>
      <c r="J78" s="51" t="s">
        <v>58</v>
      </c>
      <c r="K78" s="51" t="s">
        <v>58</v>
      </c>
      <c r="L78" s="51" t="s">
        <v>59</v>
      </c>
    </row>
    <row r="79" spans="1:12" x14ac:dyDescent="0.2">
      <c r="A79" s="53">
        <v>621</v>
      </c>
      <c r="B79" s="51" t="s">
        <v>137</v>
      </c>
      <c r="C79" s="51" t="s">
        <v>57</v>
      </c>
      <c r="D79" s="51" t="s">
        <v>57</v>
      </c>
      <c r="E79" s="51" t="s">
        <v>57</v>
      </c>
      <c r="F79" s="51" t="s">
        <v>57</v>
      </c>
      <c r="G79" s="51" t="s">
        <v>58</v>
      </c>
      <c r="H79" s="51" t="s">
        <v>59</v>
      </c>
      <c r="I79" s="51" t="s">
        <v>60</v>
      </c>
      <c r="J79" s="51" t="s">
        <v>58</v>
      </c>
      <c r="K79" s="51" t="s">
        <v>58</v>
      </c>
      <c r="L79" s="51" t="s">
        <v>59</v>
      </c>
    </row>
    <row r="80" spans="1:12" x14ac:dyDescent="0.2">
      <c r="A80" s="53">
        <v>622</v>
      </c>
      <c r="B80" s="51" t="s">
        <v>138</v>
      </c>
      <c r="C80" s="51" t="s">
        <v>57</v>
      </c>
      <c r="D80" s="51" t="s">
        <v>57</v>
      </c>
      <c r="E80" s="51" t="s">
        <v>57</v>
      </c>
      <c r="F80" s="51" t="s">
        <v>57</v>
      </c>
      <c r="G80" s="51" t="s">
        <v>58</v>
      </c>
      <c r="H80" s="51" t="s">
        <v>59</v>
      </c>
      <c r="I80" s="51" t="s">
        <v>60</v>
      </c>
      <c r="J80" s="51" t="s">
        <v>58</v>
      </c>
      <c r="K80" s="51" t="s">
        <v>58</v>
      </c>
      <c r="L80" s="51" t="s">
        <v>59</v>
      </c>
    </row>
    <row r="81" spans="1:12" x14ac:dyDescent="0.2">
      <c r="A81" s="53">
        <v>623</v>
      </c>
      <c r="B81" s="51" t="s">
        <v>139</v>
      </c>
      <c r="C81" s="51" t="s">
        <v>57</v>
      </c>
      <c r="D81" s="51" t="s">
        <v>57</v>
      </c>
      <c r="E81" s="51" t="s">
        <v>57</v>
      </c>
      <c r="F81" s="51" t="s">
        <v>57</v>
      </c>
      <c r="G81" s="51" t="s">
        <v>58</v>
      </c>
      <c r="H81" s="51" t="s">
        <v>59</v>
      </c>
      <c r="I81" s="51" t="s">
        <v>60</v>
      </c>
      <c r="J81" s="51" t="s">
        <v>58</v>
      </c>
      <c r="K81" s="51" t="s">
        <v>58</v>
      </c>
      <c r="L81" s="51" t="s">
        <v>59</v>
      </c>
    </row>
    <row r="82" spans="1:12" x14ac:dyDescent="0.2">
      <c r="A82" s="53">
        <v>624</v>
      </c>
      <c r="B82" s="51" t="s">
        <v>140</v>
      </c>
      <c r="C82" s="51" t="s">
        <v>57</v>
      </c>
      <c r="D82" s="51" t="s">
        <v>57</v>
      </c>
      <c r="E82" s="51" t="s">
        <v>57</v>
      </c>
      <c r="F82" s="51" t="s">
        <v>57</v>
      </c>
      <c r="G82" s="51" t="s">
        <v>58</v>
      </c>
      <c r="H82" s="51" t="s">
        <v>59</v>
      </c>
      <c r="I82" s="51" t="s">
        <v>60</v>
      </c>
      <c r="J82" s="51" t="s">
        <v>58</v>
      </c>
      <c r="K82" s="51" t="s">
        <v>58</v>
      </c>
      <c r="L82" s="51" t="s">
        <v>59</v>
      </c>
    </row>
    <row r="83" spans="1:12" x14ac:dyDescent="0.2">
      <c r="A83" s="53">
        <v>625</v>
      </c>
      <c r="B83" s="51" t="s">
        <v>141</v>
      </c>
      <c r="C83" s="51" t="s">
        <v>57</v>
      </c>
      <c r="D83" s="51" t="s">
        <v>57</v>
      </c>
      <c r="E83" s="51" t="s">
        <v>57</v>
      </c>
      <c r="F83" s="51" t="s">
        <v>57</v>
      </c>
      <c r="G83" s="51" t="s">
        <v>58</v>
      </c>
      <c r="H83" s="51" t="s">
        <v>59</v>
      </c>
      <c r="I83" s="51" t="s">
        <v>60</v>
      </c>
      <c r="J83" s="51" t="s">
        <v>58</v>
      </c>
      <c r="K83" s="51" t="s">
        <v>58</v>
      </c>
      <c r="L83" s="51" t="s">
        <v>59</v>
      </c>
    </row>
    <row r="84" spans="1:12" x14ac:dyDescent="0.2">
      <c r="A84" s="53">
        <v>626</v>
      </c>
      <c r="B84" s="51" t="s">
        <v>142</v>
      </c>
      <c r="C84" s="51" t="s">
        <v>57</v>
      </c>
      <c r="D84" s="51" t="s">
        <v>57</v>
      </c>
      <c r="E84" s="51" t="s">
        <v>57</v>
      </c>
      <c r="F84" s="51" t="s">
        <v>57</v>
      </c>
      <c r="G84" s="51" t="s">
        <v>58</v>
      </c>
      <c r="H84" s="51" t="s">
        <v>59</v>
      </c>
      <c r="I84" s="51" t="s">
        <v>60</v>
      </c>
      <c r="J84" s="51" t="s">
        <v>58</v>
      </c>
      <c r="K84" s="51" t="s">
        <v>58</v>
      </c>
      <c r="L84" s="51" t="s">
        <v>59</v>
      </c>
    </row>
    <row r="85" spans="1:12" x14ac:dyDescent="0.2">
      <c r="A85" s="53">
        <v>627</v>
      </c>
      <c r="B85" s="51" t="s">
        <v>143</v>
      </c>
      <c r="C85" s="51" t="s">
        <v>57</v>
      </c>
      <c r="D85" s="51" t="s">
        <v>57</v>
      </c>
      <c r="E85" s="51" t="s">
        <v>57</v>
      </c>
      <c r="F85" s="51" t="s">
        <v>57</v>
      </c>
      <c r="G85" s="51" t="s">
        <v>58</v>
      </c>
      <c r="H85" s="51" t="s">
        <v>59</v>
      </c>
      <c r="I85" s="51" t="s">
        <v>60</v>
      </c>
      <c r="J85" s="51" t="s">
        <v>58</v>
      </c>
      <c r="K85" s="51" t="s">
        <v>58</v>
      </c>
      <c r="L85" s="51" t="s">
        <v>59</v>
      </c>
    </row>
    <row r="86" spans="1:12" x14ac:dyDescent="0.2">
      <c r="A86" s="53">
        <v>628</v>
      </c>
      <c r="B86" s="51" t="s">
        <v>144</v>
      </c>
      <c r="C86" s="51" t="s">
        <v>57</v>
      </c>
      <c r="D86" s="51" t="s">
        <v>57</v>
      </c>
      <c r="E86" s="51" t="s">
        <v>57</v>
      </c>
      <c r="F86" s="51" t="s">
        <v>57</v>
      </c>
      <c r="G86" s="51" t="s">
        <v>58</v>
      </c>
      <c r="H86" s="51" t="s">
        <v>59</v>
      </c>
      <c r="I86" s="51" t="s">
        <v>60</v>
      </c>
      <c r="J86" s="51" t="s">
        <v>58</v>
      </c>
      <c r="K86" s="51" t="s">
        <v>58</v>
      </c>
      <c r="L86" s="51" t="s">
        <v>59</v>
      </c>
    </row>
    <row r="87" spans="1:12" x14ac:dyDescent="0.2">
      <c r="A87" s="53">
        <v>629</v>
      </c>
      <c r="B87" s="51" t="s">
        <v>145</v>
      </c>
      <c r="C87" s="51" t="s">
        <v>57</v>
      </c>
      <c r="D87" s="51" t="s">
        <v>57</v>
      </c>
      <c r="E87" s="51" t="s">
        <v>57</v>
      </c>
      <c r="F87" s="51" t="s">
        <v>57</v>
      </c>
      <c r="G87" s="51" t="s">
        <v>58</v>
      </c>
      <c r="H87" s="51" t="s">
        <v>59</v>
      </c>
      <c r="I87" s="51" t="s">
        <v>60</v>
      </c>
      <c r="J87" s="51" t="s">
        <v>58</v>
      </c>
      <c r="K87" s="51" t="s">
        <v>58</v>
      </c>
      <c r="L87" s="51" t="s">
        <v>59</v>
      </c>
    </row>
    <row r="88" spans="1:12" x14ac:dyDescent="0.2">
      <c r="A88" s="53">
        <v>630</v>
      </c>
      <c r="B88" s="51" t="s">
        <v>146</v>
      </c>
      <c r="C88" s="51" t="s">
        <v>57</v>
      </c>
      <c r="D88" s="51" t="s">
        <v>57</v>
      </c>
      <c r="E88" s="51" t="s">
        <v>57</v>
      </c>
      <c r="F88" s="51" t="s">
        <v>57</v>
      </c>
      <c r="G88" s="51" t="s">
        <v>58</v>
      </c>
      <c r="H88" s="51" t="s">
        <v>59</v>
      </c>
      <c r="I88" s="51" t="s">
        <v>60</v>
      </c>
      <c r="J88" s="51" t="s">
        <v>58</v>
      </c>
      <c r="K88" s="51" t="s">
        <v>58</v>
      </c>
      <c r="L88" s="51" t="s">
        <v>59</v>
      </c>
    </row>
    <row r="89" spans="1:12" x14ac:dyDescent="0.2">
      <c r="A89" s="53">
        <v>631</v>
      </c>
      <c r="B89" s="51" t="s">
        <v>147</v>
      </c>
      <c r="C89" s="51" t="s">
        <v>57</v>
      </c>
      <c r="D89" s="51" t="s">
        <v>57</v>
      </c>
      <c r="E89" s="51" t="s">
        <v>57</v>
      </c>
      <c r="F89" s="51" t="s">
        <v>57</v>
      </c>
      <c r="G89" s="51" t="s">
        <v>58</v>
      </c>
      <c r="H89" s="51" t="s">
        <v>59</v>
      </c>
      <c r="I89" s="51" t="s">
        <v>60</v>
      </c>
      <c r="J89" s="51" t="s">
        <v>58</v>
      </c>
      <c r="K89" s="51" t="s">
        <v>58</v>
      </c>
      <c r="L89" s="51" t="s">
        <v>59</v>
      </c>
    </row>
    <row r="90" spans="1:12" x14ac:dyDescent="0.2">
      <c r="A90" s="53">
        <v>634</v>
      </c>
      <c r="B90" s="51" t="s">
        <v>148</v>
      </c>
      <c r="C90" s="51" t="s">
        <v>57</v>
      </c>
      <c r="D90" s="51" t="s">
        <v>57</v>
      </c>
      <c r="E90" s="51" t="s">
        <v>57</v>
      </c>
      <c r="F90" s="51" t="s">
        <v>57</v>
      </c>
      <c r="G90" s="51" t="s">
        <v>58</v>
      </c>
      <c r="H90" s="51" t="s">
        <v>59</v>
      </c>
      <c r="I90" s="51" t="s">
        <v>60</v>
      </c>
      <c r="J90" s="51" t="s">
        <v>58</v>
      </c>
      <c r="K90" s="51" t="s">
        <v>58</v>
      </c>
      <c r="L90" s="51" t="s">
        <v>59</v>
      </c>
    </row>
    <row r="91" spans="1:12" x14ac:dyDescent="0.2">
      <c r="A91" s="53">
        <v>635</v>
      </c>
      <c r="B91" s="51" t="s">
        <v>149</v>
      </c>
      <c r="C91" s="51" t="s">
        <v>57</v>
      </c>
      <c r="D91" s="51" t="s">
        <v>57</v>
      </c>
      <c r="E91" s="51" t="s">
        <v>57</v>
      </c>
      <c r="F91" s="51" t="s">
        <v>57</v>
      </c>
      <c r="G91" s="51" t="s">
        <v>58</v>
      </c>
      <c r="H91" s="51" t="s">
        <v>59</v>
      </c>
      <c r="I91" s="51" t="s">
        <v>60</v>
      </c>
      <c r="J91" s="51" t="s">
        <v>58</v>
      </c>
      <c r="K91" s="51" t="s">
        <v>58</v>
      </c>
      <c r="L91" s="51" t="s">
        <v>59</v>
      </c>
    </row>
    <row r="92" spans="1:12" x14ac:dyDescent="0.2">
      <c r="A92" s="53">
        <v>636</v>
      </c>
      <c r="B92" s="51" t="s">
        <v>150</v>
      </c>
      <c r="C92" s="51" t="s">
        <v>57</v>
      </c>
      <c r="D92" s="51" t="s">
        <v>57</v>
      </c>
      <c r="E92" s="51" t="s">
        <v>57</v>
      </c>
      <c r="F92" s="51" t="s">
        <v>57</v>
      </c>
      <c r="G92" s="51" t="s">
        <v>58</v>
      </c>
      <c r="H92" s="51" t="s">
        <v>59</v>
      </c>
      <c r="I92" s="51" t="s">
        <v>60</v>
      </c>
      <c r="J92" s="51" t="s">
        <v>58</v>
      </c>
      <c r="K92" s="51" t="s">
        <v>58</v>
      </c>
      <c r="L92" s="51" t="s">
        <v>59</v>
      </c>
    </row>
    <row r="93" spans="1:12" x14ac:dyDescent="0.2">
      <c r="A93" s="53">
        <v>640</v>
      </c>
      <c r="B93" s="51" t="s">
        <v>151</v>
      </c>
      <c r="C93" s="51" t="s">
        <v>57</v>
      </c>
      <c r="D93" s="51" t="s">
        <v>57</v>
      </c>
      <c r="E93" s="51" t="s">
        <v>57</v>
      </c>
      <c r="F93" s="51" t="s">
        <v>57</v>
      </c>
      <c r="G93" s="51" t="s">
        <v>58</v>
      </c>
      <c r="H93" s="51" t="s">
        <v>59</v>
      </c>
      <c r="I93" s="51" t="s">
        <v>60</v>
      </c>
      <c r="J93" s="51" t="s">
        <v>58</v>
      </c>
      <c r="K93" s="51" t="s">
        <v>58</v>
      </c>
      <c r="L93" s="51" t="s">
        <v>59</v>
      </c>
    </row>
    <row r="94" spans="1:12" x14ac:dyDescent="0.2">
      <c r="A94" s="53">
        <v>641</v>
      </c>
      <c r="B94" s="51" t="s">
        <v>152</v>
      </c>
      <c r="C94" s="51" t="s">
        <v>57</v>
      </c>
      <c r="D94" s="51" t="s">
        <v>57</v>
      </c>
      <c r="E94" s="51" t="s">
        <v>57</v>
      </c>
      <c r="F94" s="51" t="s">
        <v>57</v>
      </c>
      <c r="G94" s="51" t="s">
        <v>58</v>
      </c>
      <c r="H94" s="51" t="s">
        <v>59</v>
      </c>
      <c r="I94" s="51" t="s">
        <v>60</v>
      </c>
      <c r="J94" s="51" t="s">
        <v>58</v>
      </c>
      <c r="K94" s="51" t="s">
        <v>58</v>
      </c>
      <c r="L94" s="51" t="s">
        <v>59</v>
      </c>
    </row>
    <row r="95" spans="1:12" x14ac:dyDescent="0.2">
      <c r="A95" s="53">
        <v>642</v>
      </c>
      <c r="B95" s="51" t="s">
        <v>153</v>
      </c>
      <c r="C95" s="51" t="s">
        <v>57</v>
      </c>
      <c r="D95" s="51" t="s">
        <v>57</v>
      </c>
      <c r="E95" s="51" t="s">
        <v>57</v>
      </c>
      <c r="F95" s="51" t="s">
        <v>57</v>
      </c>
      <c r="G95" s="51" t="s">
        <v>58</v>
      </c>
      <c r="H95" s="51" t="s">
        <v>59</v>
      </c>
      <c r="I95" s="51" t="s">
        <v>60</v>
      </c>
      <c r="J95" s="51" t="s">
        <v>58</v>
      </c>
      <c r="K95" s="51" t="s">
        <v>58</v>
      </c>
      <c r="L95" s="51" t="s">
        <v>59</v>
      </c>
    </row>
    <row r="96" spans="1:12" x14ac:dyDescent="0.2">
      <c r="A96" s="53">
        <v>643</v>
      </c>
      <c r="B96" s="51" t="s">
        <v>154</v>
      </c>
      <c r="C96" s="51" t="s">
        <v>57</v>
      </c>
      <c r="D96" s="51" t="s">
        <v>57</v>
      </c>
      <c r="E96" s="51" t="s">
        <v>57</v>
      </c>
      <c r="F96" s="51" t="s">
        <v>57</v>
      </c>
      <c r="G96" s="51" t="s">
        <v>58</v>
      </c>
      <c r="H96" s="51" t="s">
        <v>59</v>
      </c>
      <c r="I96" s="51" t="s">
        <v>60</v>
      </c>
      <c r="J96" s="51" t="s">
        <v>58</v>
      </c>
      <c r="K96" s="51" t="s">
        <v>58</v>
      </c>
      <c r="L96" s="51" t="s">
        <v>59</v>
      </c>
    </row>
    <row r="97" spans="1:12" x14ac:dyDescent="0.2">
      <c r="A97" s="53">
        <v>644</v>
      </c>
      <c r="B97" s="51" t="s">
        <v>155</v>
      </c>
      <c r="C97" s="51" t="s">
        <v>57</v>
      </c>
      <c r="D97" s="51" t="s">
        <v>57</v>
      </c>
      <c r="E97" s="51" t="s">
        <v>57</v>
      </c>
      <c r="F97" s="51" t="s">
        <v>57</v>
      </c>
      <c r="G97" s="51" t="s">
        <v>58</v>
      </c>
      <c r="H97" s="51" t="s">
        <v>59</v>
      </c>
      <c r="I97" s="51" t="s">
        <v>60</v>
      </c>
      <c r="J97" s="51" t="s">
        <v>58</v>
      </c>
      <c r="K97" s="51" t="s">
        <v>58</v>
      </c>
      <c r="L97" s="51" t="s">
        <v>59</v>
      </c>
    </row>
    <row r="98" spans="1:12" x14ac:dyDescent="0.2">
      <c r="A98" s="53">
        <v>645</v>
      </c>
      <c r="B98" s="51" t="s">
        <v>156</v>
      </c>
      <c r="C98" s="51" t="s">
        <v>57</v>
      </c>
      <c r="D98" s="51" t="s">
        <v>57</v>
      </c>
      <c r="E98" s="51" t="s">
        <v>57</v>
      </c>
      <c r="F98" s="51" t="s">
        <v>57</v>
      </c>
      <c r="G98" s="51" t="s">
        <v>58</v>
      </c>
      <c r="H98" s="51" t="s">
        <v>59</v>
      </c>
      <c r="I98" s="51" t="s">
        <v>60</v>
      </c>
      <c r="J98" s="51" t="s">
        <v>58</v>
      </c>
      <c r="K98" s="51" t="s">
        <v>58</v>
      </c>
      <c r="L98" s="51" t="s">
        <v>59</v>
      </c>
    </row>
    <row r="99" spans="1:12" x14ac:dyDescent="0.2">
      <c r="A99" s="53">
        <v>646</v>
      </c>
      <c r="B99" s="51" t="s">
        <v>157</v>
      </c>
      <c r="C99" s="51" t="s">
        <v>57</v>
      </c>
      <c r="D99" s="51" t="s">
        <v>57</v>
      </c>
      <c r="E99" s="51" t="s">
        <v>57</v>
      </c>
      <c r="F99" s="51" t="s">
        <v>57</v>
      </c>
      <c r="G99" s="51" t="s">
        <v>58</v>
      </c>
      <c r="H99" s="51" t="s">
        <v>59</v>
      </c>
      <c r="I99" s="51" t="s">
        <v>60</v>
      </c>
      <c r="J99" s="51" t="s">
        <v>58</v>
      </c>
      <c r="K99" s="51" t="s">
        <v>58</v>
      </c>
      <c r="L99" s="51" t="s">
        <v>59</v>
      </c>
    </row>
    <row r="100" spans="1:12" x14ac:dyDescent="0.2">
      <c r="A100" s="53">
        <v>647</v>
      </c>
      <c r="B100" s="51" t="s">
        <v>158</v>
      </c>
      <c r="C100" s="51" t="s">
        <v>57</v>
      </c>
      <c r="D100" s="51" t="s">
        <v>57</v>
      </c>
      <c r="E100" s="51" t="s">
        <v>57</v>
      </c>
      <c r="F100" s="51" t="s">
        <v>57</v>
      </c>
      <c r="G100" s="51" t="s">
        <v>58</v>
      </c>
      <c r="H100" s="51" t="s">
        <v>59</v>
      </c>
      <c r="I100" s="51" t="s">
        <v>60</v>
      </c>
      <c r="J100" s="51" t="s">
        <v>58</v>
      </c>
      <c r="K100" s="51" t="s">
        <v>58</v>
      </c>
      <c r="L100" s="51" t="s">
        <v>59</v>
      </c>
    </row>
    <row r="101" spans="1:12" x14ac:dyDescent="0.2">
      <c r="A101" s="53">
        <v>648</v>
      </c>
      <c r="B101" s="51" t="s">
        <v>159</v>
      </c>
      <c r="C101" s="51" t="s">
        <v>57</v>
      </c>
      <c r="D101" s="51" t="s">
        <v>57</v>
      </c>
      <c r="E101" s="51" t="s">
        <v>57</v>
      </c>
      <c r="F101" s="51" t="s">
        <v>57</v>
      </c>
      <c r="G101" s="51" t="s">
        <v>58</v>
      </c>
      <c r="H101" s="51" t="s">
        <v>59</v>
      </c>
      <c r="I101" s="51" t="s">
        <v>60</v>
      </c>
      <c r="J101" s="51" t="s">
        <v>58</v>
      </c>
      <c r="K101" s="51" t="s">
        <v>58</v>
      </c>
      <c r="L101" s="51" t="s">
        <v>59</v>
      </c>
    </row>
    <row r="102" spans="1:12" x14ac:dyDescent="0.2">
      <c r="A102" s="53">
        <v>649</v>
      </c>
      <c r="B102" s="51" t="s">
        <v>160</v>
      </c>
      <c r="C102" s="51" t="s">
        <v>57</v>
      </c>
      <c r="D102" s="51" t="s">
        <v>57</v>
      </c>
      <c r="E102" s="51" t="s">
        <v>57</v>
      </c>
      <c r="F102" s="51" t="s">
        <v>57</v>
      </c>
      <c r="G102" s="51" t="s">
        <v>58</v>
      </c>
      <c r="H102" s="51" t="s">
        <v>59</v>
      </c>
      <c r="I102" s="51" t="s">
        <v>60</v>
      </c>
      <c r="J102" s="51" t="s">
        <v>58</v>
      </c>
      <c r="K102" s="51" t="s">
        <v>58</v>
      </c>
      <c r="L102" s="51" t="s">
        <v>59</v>
      </c>
    </row>
    <row r="103" spans="1:12" x14ac:dyDescent="0.2">
      <c r="A103" s="53">
        <v>650</v>
      </c>
      <c r="B103" s="51" t="s">
        <v>161</v>
      </c>
      <c r="C103" s="51" t="s">
        <v>57</v>
      </c>
      <c r="D103" s="51" t="s">
        <v>57</v>
      </c>
      <c r="E103" s="51" t="s">
        <v>57</v>
      </c>
      <c r="F103" s="51" t="s">
        <v>57</v>
      </c>
      <c r="G103" s="51" t="s">
        <v>58</v>
      </c>
      <c r="H103" s="51" t="s">
        <v>59</v>
      </c>
      <c r="I103" s="51" t="s">
        <v>60</v>
      </c>
      <c r="J103" s="51" t="s">
        <v>58</v>
      </c>
      <c r="K103" s="51" t="s">
        <v>58</v>
      </c>
      <c r="L103" s="51" t="s">
        <v>59</v>
      </c>
    </row>
    <row r="104" spans="1:12" x14ac:dyDescent="0.2">
      <c r="A104" s="53">
        <v>651</v>
      </c>
      <c r="B104" s="51" t="s">
        <v>162</v>
      </c>
      <c r="C104" s="51" t="s">
        <v>57</v>
      </c>
      <c r="D104" s="51" t="s">
        <v>57</v>
      </c>
      <c r="E104" s="51" t="s">
        <v>57</v>
      </c>
      <c r="F104" s="51" t="s">
        <v>57</v>
      </c>
      <c r="G104" s="51" t="s">
        <v>58</v>
      </c>
      <c r="H104" s="51" t="s">
        <v>59</v>
      </c>
      <c r="I104" s="51" t="s">
        <v>60</v>
      </c>
      <c r="J104" s="51" t="s">
        <v>58</v>
      </c>
      <c r="K104" s="51" t="s">
        <v>58</v>
      </c>
      <c r="L104" s="51" t="s">
        <v>59</v>
      </c>
    </row>
    <row r="105" spans="1:12" x14ac:dyDescent="0.2">
      <c r="A105" s="53">
        <v>654</v>
      </c>
      <c r="B105" s="51" t="s">
        <v>163</v>
      </c>
      <c r="C105" s="51" t="s">
        <v>57</v>
      </c>
      <c r="D105" s="51" t="s">
        <v>57</v>
      </c>
      <c r="E105" s="51" t="s">
        <v>57</v>
      </c>
      <c r="F105" s="51" t="s">
        <v>57</v>
      </c>
      <c r="G105" s="51" t="s">
        <v>58</v>
      </c>
      <c r="H105" s="51" t="s">
        <v>59</v>
      </c>
      <c r="I105" s="51" t="s">
        <v>60</v>
      </c>
      <c r="J105" s="51" t="s">
        <v>58</v>
      </c>
      <c r="K105" s="51" t="s">
        <v>58</v>
      </c>
      <c r="L105" s="51" t="s">
        <v>59</v>
      </c>
    </row>
    <row r="106" spans="1:12" x14ac:dyDescent="0.2">
      <c r="A106" s="53">
        <v>655</v>
      </c>
      <c r="B106" s="51" t="s">
        <v>164</v>
      </c>
      <c r="C106" s="51" t="s">
        <v>57</v>
      </c>
      <c r="D106" s="51" t="s">
        <v>57</v>
      </c>
      <c r="E106" s="51" t="s">
        <v>57</v>
      </c>
      <c r="F106" s="51" t="s">
        <v>57</v>
      </c>
      <c r="G106" s="51" t="s">
        <v>58</v>
      </c>
      <c r="H106" s="51" t="s">
        <v>59</v>
      </c>
      <c r="I106" s="51" t="s">
        <v>60</v>
      </c>
      <c r="J106" s="51" t="s">
        <v>58</v>
      </c>
      <c r="K106" s="51" t="s">
        <v>58</v>
      </c>
      <c r="L106" s="51" t="s">
        <v>59</v>
      </c>
    </row>
    <row r="107" spans="1:12" x14ac:dyDescent="0.2">
      <c r="A107" s="53">
        <v>656</v>
      </c>
      <c r="B107" s="51" t="s">
        <v>165</v>
      </c>
      <c r="C107" s="51" t="s">
        <v>57</v>
      </c>
      <c r="D107" s="51" t="s">
        <v>57</v>
      </c>
      <c r="E107" s="51" t="s">
        <v>57</v>
      </c>
      <c r="F107" s="51" t="s">
        <v>57</v>
      </c>
      <c r="G107" s="51" t="s">
        <v>58</v>
      </c>
      <c r="H107" s="51" t="s">
        <v>59</v>
      </c>
      <c r="I107" s="51" t="s">
        <v>60</v>
      </c>
      <c r="J107" s="51" t="s">
        <v>58</v>
      </c>
      <c r="K107" s="51" t="s">
        <v>58</v>
      </c>
      <c r="L107" s="51" t="s">
        <v>59</v>
      </c>
    </row>
    <row r="108" spans="1:12" x14ac:dyDescent="0.2">
      <c r="A108" s="53">
        <v>660</v>
      </c>
      <c r="B108" s="51" t="s">
        <v>166</v>
      </c>
      <c r="C108" s="51" t="s">
        <v>57</v>
      </c>
      <c r="D108" s="51" t="s">
        <v>57</v>
      </c>
      <c r="E108" s="51" t="s">
        <v>57</v>
      </c>
      <c r="F108" s="51" t="s">
        <v>57</v>
      </c>
      <c r="G108" s="51" t="s">
        <v>58</v>
      </c>
      <c r="H108" s="51" t="s">
        <v>59</v>
      </c>
      <c r="I108" s="51" t="s">
        <v>60</v>
      </c>
      <c r="J108" s="51" t="s">
        <v>58</v>
      </c>
      <c r="K108" s="51" t="s">
        <v>58</v>
      </c>
      <c r="L108" s="51" t="s">
        <v>59</v>
      </c>
    </row>
    <row r="109" spans="1:12" x14ac:dyDescent="0.2">
      <c r="A109" s="53">
        <v>661</v>
      </c>
      <c r="B109" s="51" t="s">
        <v>167</v>
      </c>
      <c r="C109" s="51" t="s">
        <v>57</v>
      </c>
      <c r="D109" s="51" t="s">
        <v>57</v>
      </c>
      <c r="E109" s="51" t="s">
        <v>57</v>
      </c>
      <c r="F109" s="51" t="s">
        <v>57</v>
      </c>
      <c r="G109" s="51" t="s">
        <v>58</v>
      </c>
      <c r="H109" s="51" t="s">
        <v>59</v>
      </c>
      <c r="I109" s="51" t="s">
        <v>60</v>
      </c>
      <c r="J109" s="51" t="s">
        <v>58</v>
      </c>
      <c r="K109" s="51" t="s">
        <v>58</v>
      </c>
      <c r="L109" s="51" t="s">
        <v>59</v>
      </c>
    </row>
    <row r="110" spans="1:12" x14ac:dyDescent="0.2">
      <c r="A110" s="53">
        <v>662</v>
      </c>
      <c r="B110" s="51" t="s">
        <v>168</v>
      </c>
      <c r="C110" s="51" t="s">
        <v>57</v>
      </c>
      <c r="D110" s="51" t="s">
        <v>57</v>
      </c>
      <c r="E110" s="51" t="s">
        <v>57</v>
      </c>
      <c r="F110" s="51" t="s">
        <v>57</v>
      </c>
      <c r="G110" s="51" t="s">
        <v>58</v>
      </c>
      <c r="H110" s="51" t="s">
        <v>59</v>
      </c>
      <c r="I110" s="51" t="s">
        <v>60</v>
      </c>
      <c r="J110" s="51" t="s">
        <v>58</v>
      </c>
      <c r="K110" s="51" t="s">
        <v>58</v>
      </c>
      <c r="L110" s="51" t="s">
        <v>59</v>
      </c>
    </row>
    <row r="111" spans="1:12" x14ac:dyDescent="0.2">
      <c r="A111" s="53">
        <v>663</v>
      </c>
      <c r="B111" s="51" t="s">
        <v>169</v>
      </c>
      <c r="C111" s="51" t="s">
        <v>57</v>
      </c>
      <c r="D111" s="51" t="s">
        <v>57</v>
      </c>
      <c r="E111" s="51" t="s">
        <v>57</v>
      </c>
      <c r="F111" s="51" t="s">
        <v>57</v>
      </c>
      <c r="G111" s="51" t="s">
        <v>58</v>
      </c>
      <c r="H111" s="51" t="s">
        <v>59</v>
      </c>
      <c r="I111" s="51" t="s">
        <v>60</v>
      </c>
      <c r="J111" s="51" t="s">
        <v>58</v>
      </c>
      <c r="K111" s="51" t="s">
        <v>58</v>
      </c>
      <c r="L111" s="51" t="s">
        <v>59</v>
      </c>
    </row>
    <row r="112" spans="1:12" x14ac:dyDescent="0.2">
      <c r="A112" s="53">
        <v>664</v>
      </c>
      <c r="B112" s="51" t="s">
        <v>170</v>
      </c>
      <c r="C112" s="51" t="s">
        <v>57</v>
      </c>
      <c r="D112" s="51" t="s">
        <v>57</v>
      </c>
      <c r="E112" s="51" t="s">
        <v>57</v>
      </c>
      <c r="F112" s="51" t="s">
        <v>57</v>
      </c>
      <c r="G112" s="51" t="s">
        <v>58</v>
      </c>
      <c r="H112" s="51" t="s">
        <v>59</v>
      </c>
      <c r="I112" s="51" t="s">
        <v>60</v>
      </c>
      <c r="J112" s="51" t="s">
        <v>58</v>
      </c>
      <c r="K112" s="51" t="s">
        <v>58</v>
      </c>
      <c r="L112" s="51" t="s">
        <v>59</v>
      </c>
    </row>
    <row r="113" spans="1:12" x14ac:dyDescent="0.2">
      <c r="A113" s="53">
        <v>665</v>
      </c>
      <c r="B113" s="51" t="s">
        <v>171</v>
      </c>
      <c r="C113" s="51" t="s">
        <v>57</v>
      </c>
      <c r="D113" s="51" t="s">
        <v>57</v>
      </c>
      <c r="E113" s="51" t="s">
        <v>57</v>
      </c>
      <c r="F113" s="51" t="s">
        <v>57</v>
      </c>
      <c r="G113" s="51" t="s">
        <v>58</v>
      </c>
      <c r="H113" s="51" t="s">
        <v>59</v>
      </c>
      <c r="I113" s="51" t="s">
        <v>60</v>
      </c>
      <c r="J113" s="51" t="s">
        <v>58</v>
      </c>
      <c r="K113" s="51" t="s">
        <v>58</v>
      </c>
      <c r="L113" s="51" t="s">
        <v>59</v>
      </c>
    </row>
    <row r="114" spans="1:12" x14ac:dyDescent="0.2">
      <c r="A114" s="53">
        <v>666</v>
      </c>
      <c r="B114" s="51" t="s">
        <v>172</v>
      </c>
      <c r="C114" s="51" t="s">
        <v>57</v>
      </c>
      <c r="D114" s="51" t="s">
        <v>57</v>
      </c>
      <c r="E114" s="51" t="s">
        <v>57</v>
      </c>
      <c r="F114" s="51" t="s">
        <v>57</v>
      </c>
      <c r="G114" s="51" t="s">
        <v>58</v>
      </c>
      <c r="H114" s="51" t="s">
        <v>59</v>
      </c>
      <c r="I114" s="51" t="s">
        <v>60</v>
      </c>
      <c r="J114" s="51" t="s">
        <v>58</v>
      </c>
      <c r="K114" s="51" t="s">
        <v>58</v>
      </c>
      <c r="L114" s="51" t="s">
        <v>59</v>
      </c>
    </row>
    <row r="115" spans="1:12" x14ac:dyDescent="0.2">
      <c r="A115" s="53">
        <v>667</v>
      </c>
      <c r="B115" s="51" t="s">
        <v>173</v>
      </c>
      <c r="C115" s="51" t="s">
        <v>57</v>
      </c>
      <c r="D115" s="51" t="s">
        <v>57</v>
      </c>
      <c r="E115" s="51" t="s">
        <v>57</v>
      </c>
      <c r="F115" s="51" t="s">
        <v>57</v>
      </c>
      <c r="G115" s="51" t="s">
        <v>58</v>
      </c>
      <c r="H115" s="51" t="s">
        <v>59</v>
      </c>
      <c r="I115" s="51" t="s">
        <v>60</v>
      </c>
      <c r="J115" s="51" t="s">
        <v>58</v>
      </c>
      <c r="K115" s="51" t="s">
        <v>58</v>
      </c>
      <c r="L115" s="51" t="s">
        <v>59</v>
      </c>
    </row>
    <row r="116" spans="1:12" x14ac:dyDescent="0.2">
      <c r="A116" s="53">
        <v>668</v>
      </c>
      <c r="B116" s="51" t="s">
        <v>174</v>
      </c>
      <c r="C116" s="51" t="s">
        <v>57</v>
      </c>
      <c r="D116" s="51" t="s">
        <v>57</v>
      </c>
      <c r="E116" s="51" t="s">
        <v>57</v>
      </c>
      <c r="F116" s="51" t="s">
        <v>57</v>
      </c>
      <c r="G116" s="51" t="s">
        <v>58</v>
      </c>
      <c r="H116" s="51" t="s">
        <v>59</v>
      </c>
      <c r="I116" s="51" t="s">
        <v>60</v>
      </c>
      <c r="J116" s="51" t="s">
        <v>58</v>
      </c>
      <c r="K116" s="51" t="s">
        <v>58</v>
      </c>
      <c r="L116" s="51" t="s">
        <v>59</v>
      </c>
    </row>
    <row r="117" spans="1:12" x14ac:dyDescent="0.2">
      <c r="A117" s="53">
        <v>669</v>
      </c>
      <c r="B117" s="51" t="s">
        <v>175</v>
      </c>
      <c r="C117" s="51" t="s">
        <v>57</v>
      </c>
      <c r="D117" s="51" t="s">
        <v>57</v>
      </c>
      <c r="E117" s="51" t="s">
        <v>57</v>
      </c>
      <c r="F117" s="51" t="s">
        <v>57</v>
      </c>
      <c r="G117" s="51" t="s">
        <v>58</v>
      </c>
      <c r="H117" s="51" t="s">
        <v>59</v>
      </c>
      <c r="I117" s="51" t="s">
        <v>60</v>
      </c>
      <c r="J117" s="51" t="s">
        <v>58</v>
      </c>
      <c r="K117" s="51" t="s">
        <v>58</v>
      </c>
      <c r="L117" s="51" t="s">
        <v>59</v>
      </c>
    </row>
    <row r="118" spans="1:12" x14ac:dyDescent="0.2">
      <c r="A118" s="53">
        <v>670</v>
      </c>
      <c r="B118" s="51" t="s">
        <v>176</v>
      </c>
      <c r="C118" s="51" t="s">
        <v>57</v>
      </c>
      <c r="D118" s="51" t="s">
        <v>57</v>
      </c>
      <c r="E118" s="51" t="s">
        <v>57</v>
      </c>
      <c r="F118" s="51" t="s">
        <v>57</v>
      </c>
      <c r="G118" s="51" t="s">
        <v>58</v>
      </c>
      <c r="H118" s="51" t="s">
        <v>59</v>
      </c>
      <c r="I118" s="51" t="s">
        <v>60</v>
      </c>
      <c r="J118" s="51" t="s">
        <v>58</v>
      </c>
      <c r="K118" s="51" t="s">
        <v>58</v>
      </c>
      <c r="L118" s="51" t="s">
        <v>59</v>
      </c>
    </row>
    <row r="119" spans="1:12" x14ac:dyDescent="0.2">
      <c r="A119" s="53">
        <v>671</v>
      </c>
      <c r="B119" s="51" t="s">
        <v>177</v>
      </c>
      <c r="C119" s="51" t="s">
        <v>57</v>
      </c>
      <c r="D119" s="51" t="s">
        <v>57</v>
      </c>
      <c r="E119" s="51" t="s">
        <v>57</v>
      </c>
      <c r="F119" s="51" t="s">
        <v>57</v>
      </c>
      <c r="G119" s="51" t="s">
        <v>58</v>
      </c>
      <c r="H119" s="51" t="s">
        <v>59</v>
      </c>
      <c r="I119" s="51" t="s">
        <v>60</v>
      </c>
      <c r="J119" s="51" t="s">
        <v>58</v>
      </c>
      <c r="K119" s="51" t="s">
        <v>58</v>
      </c>
      <c r="L119" s="51" t="s">
        <v>59</v>
      </c>
    </row>
    <row r="120" spans="1:12" x14ac:dyDescent="0.2">
      <c r="A120" s="53">
        <v>674</v>
      </c>
      <c r="B120" s="51" t="s">
        <v>178</v>
      </c>
      <c r="C120" s="51" t="s">
        <v>57</v>
      </c>
      <c r="D120" s="51" t="s">
        <v>57</v>
      </c>
      <c r="E120" s="51" t="s">
        <v>57</v>
      </c>
      <c r="F120" s="51" t="s">
        <v>57</v>
      </c>
      <c r="G120" s="51" t="s">
        <v>58</v>
      </c>
      <c r="H120" s="51" t="s">
        <v>59</v>
      </c>
      <c r="I120" s="51" t="s">
        <v>60</v>
      </c>
      <c r="J120" s="51" t="s">
        <v>58</v>
      </c>
      <c r="K120" s="51" t="s">
        <v>58</v>
      </c>
      <c r="L120" s="51" t="s">
        <v>59</v>
      </c>
    </row>
    <row r="121" spans="1:12" x14ac:dyDescent="0.2">
      <c r="A121" s="53">
        <v>675</v>
      </c>
      <c r="B121" s="51" t="s">
        <v>179</v>
      </c>
      <c r="C121" s="51" t="s">
        <v>57</v>
      </c>
      <c r="D121" s="51" t="s">
        <v>57</v>
      </c>
      <c r="E121" s="51" t="s">
        <v>57</v>
      </c>
      <c r="F121" s="51" t="s">
        <v>57</v>
      </c>
      <c r="G121" s="51" t="s">
        <v>58</v>
      </c>
      <c r="H121" s="51" t="s">
        <v>59</v>
      </c>
      <c r="I121" s="51" t="s">
        <v>60</v>
      </c>
      <c r="J121" s="51" t="s">
        <v>58</v>
      </c>
      <c r="K121" s="51" t="s">
        <v>58</v>
      </c>
      <c r="L121" s="51" t="s">
        <v>59</v>
      </c>
    </row>
    <row r="122" spans="1:12" x14ac:dyDescent="0.2">
      <c r="A122" s="53">
        <v>676</v>
      </c>
      <c r="B122" s="51" t="s">
        <v>180</v>
      </c>
      <c r="C122" s="51" t="s">
        <v>57</v>
      </c>
      <c r="D122" s="51" t="s">
        <v>57</v>
      </c>
      <c r="E122" s="51" t="s">
        <v>57</v>
      </c>
      <c r="F122" s="51" t="s">
        <v>57</v>
      </c>
      <c r="G122" s="51" t="s">
        <v>58</v>
      </c>
      <c r="H122" s="51" t="s">
        <v>59</v>
      </c>
      <c r="I122" s="51" t="s">
        <v>60</v>
      </c>
      <c r="J122" s="51" t="s">
        <v>58</v>
      </c>
      <c r="K122" s="51" t="s">
        <v>58</v>
      </c>
      <c r="L122" s="51" t="s">
        <v>59</v>
      </c>
    </row>
    <row r="123" spans="1:12" x14ac:dyDescent="0.2">
      <c r="A123" s="53">
        <v>680</v>
      </c>
      <c r="B123" s="51" t="s">
        <v>181</v>
      </c>
      <c r="C123" s="51" t="s">
        <v>57</v>
      </c>
      <c r="D123" s="51" t="s">
        <v>57</v>
      </c>
      <c r="E123" s="51" t="s">
        <v>57</v>
      </c>
      <c r="F123" s="51" t="s">
        <v>57</v>
      </c>
      <c r="G123" s="51" t="s">
        <v>58</v>
      </c>
      <c r="H123" s="51" t="s">
        <v>59</v>
      </c>
      <c r="I123" s="51" t="s">
        <v>60</v>
      </c>
      <c r="J123" s="51" t="s">
        <v>58</v>
      </c>
      <c r="K123" s="51" t="s">
        <v>58</v>
      </c>
      <c r="L123" s="51" t="s">
        <v>59</v>
      </c>
    </row>
    <row r="124" spans="1:12" x14ac:dyDescent="0.2">
      <c r="A124" s="53">
        <v>681</v>
      </c>
      <c r="B124" s="51" t="s">
        <v>182</v>
      </c>
      <c r="C124" s="51" t="s">
        <v>57</v>
      </c>
      <c r="D124" s="51" t="s">
        <v>57</v>
      </c>
      <c r="E124" s="51" t="s">
        <v>57</v>
      </c>
      <c r="F124" s="51" t="s">
        <v>57</v>
      </c>
      <c r="G124" s="51" t="s">
        <v>58</v>
      </c>
      <c r="H124" s="51" t="s">
        <v>59</v>
      </c>
      <c r="I124" s="51" t="s">
        <v>60</v>
      </c>
      <c r="J124" s="51" t="s">
        <v>58</v>
      </c>
      <c r="K124" s="51" t="s">
        <v>58</v>
      </c>
      <c r="L124" s="51" t="s">
        <v>59</v>
      </c>
    </row>
    <row r="125" spans="1:12" x14ac:dyDescent="0.2">
      <c r="A125" s="53">
        <v>682</v>
      </c>
      <c r="B125" s="51" t="s">
        <v>183</v>
      </c>
      <c r="C125" s="51" t="s">
        <v>57</v>
      </c>
      <c r="D125" s="51" t="s">
        <v>57</v>
      </c>
      <c r="E125" s="51" t="s">
        <v>57</v>
      </c>
      <c r="F125" s="51" t="s">
        <v>57</v>
      </c>
      <c r="G125" s="51" t="s">
        <v>58</v>
      </c>
      <c r="H125" s="51" t="s">
        <v>59</v>
      </c>
      <c r="I125" s="51" t="s">
        <v>60</v>
      </c>
      <c r="J125" s="51" t="s">
        <v>58</v>
      </c>
      <c r="K125" s="51" t="s">
        <v>58</v>
      </c>
      <c r="L125" s="51" t="s">
        <v>59</v>
      </c>
    </row>
    <row r="126" spans="1:12" x14ac:dyDescent="0.2">
      <c r="A126" s="53">
        <v>683</v>
      </c>
      <c r="B126" s="51" t="s">
        <v>184</v>
      </c>
      <c r="C126" s="51" t="s">
        <v>57</v>
      </c>
      <c r="D126" s="51" t="s">
        <v>57</v>
      </c>
      <c r="E126" s="51" t="s">
        <v>57</v>
      </c>
      <c r="F126" s="51" t="s">
        <v>57</v>
      </c>
      <c r="G126" s="51" t="s">
        <v>58</v>
      </c>
      <c r="H126" s="51" t="s">
        <v>59</v>
      </c>
      <c r="I126" s="51" t="s">
        <v>60</v>
      </c>
      <c r="J126" s="51" t="s">
        <v>58</v>
      </c>
      <c r="K126" s="51" t="s">
        <v>58</v>
      </c>
      <c r="L126" s="51" t="s">
        <v>59</v>
      </c>
    </row>
    <row r="127" spans="1:12" x14ac:dyDescent="0.2">
      <c r="A127" s="53">
        <v>684</v>
      </c>
      <c r="B127" s="51" t="s">
        <v>185</v>
      </c>
      <c r="C127" s="51" t="s">
        <v>57</v>
      </c>
      <c r="D127" s="51" t="s">
        <v>57</v>
      </c>
      <c r="E127" s="51" t="s">
        <v>57</v>
      </c>
      <c r="F127" s="51" t="s">
        <v>57</v>
      </c>
      <c r="G127" s="51" t="s">
        <v>58</v>
      </c>
      <c r="H127" s="51" t="s">
        <v>59</v>
      </c>
      <c r="I127" s="51" t="s">
        <v>60</v>
      </c>
      <c r="J127" s="51" t="s">
        <v>58</v>
      </c>
      <c r="K127" s="51" t="s">
        <v>58</v>
      </c>
      <c r="L127" s="51" t="s">
        <v>59</v>
      </c>
    </row>
    <row r="128" spans="1:12" x14ac:dyDescent="0.2">
      <c r="A128" s="53">
        <v>685</v>
      </c>
      <c r="B128" s="51" t="s">
        <v>186</v>
      </c>
      <c r="C128" s="51" t="s">
        <v>57</v>
      </c>
      <c r="D128" s="51" t="s">
        <v>57</v>
      </c>
      <c r="E128" s="51" t="s">
        <v>57</v>
      </c>
      <c r="F128" s="51" t="s">
        <v>57</v>
      </c>
      <c r="G128" s="51" t="s">
        <v>58</v>
      </c>
      <c r="H128" s="51" t="s">
        <v>59</v>
      </c>
      <c r="I128" s="51" t="s">
        <v>60</v>
      </c>
      <c r="J128" s="51" t="s">
        <v>58</v>
      </c>
      <c r="K128" s="51" t="s">
        <v>58</v>
      </c>
      <c r="L128" s="51" t="s">
        <v>59</v>
      </c>
    </row>
    <row r="129" spans="1:12" x14ac:dyDescent="0.2">
      <c r="A129" s="53">
        <v>686</v>
      </c>
      <c r="B129" s="51" t="s">
        <v>187</v>
      </c>
      <c r="C129" s="51" t="s">
        <v>57</v>
      </c>
      <c r="D129" s="51" t="s">
        <v>57</v>
      </c>
      <c r="E129" s="51" t="s">
        <v>57</v>
      </c>
      <c r="F129" s="51" t="s">
        <v>57</v>
      </c>
      <c r="G129" s="51" t="s">
        <v>58</v>
      </c>
      <c r="H129" s="51" t="s">
        <v>59</v>
      </c>
      <c r="I129" s="51" t="s">
        <v>60</v>
      </c>
      <c r="J129" s="51" t="s">
        <v>58</v>
      </c>
      <c r="K129" s="51" t="s">
        <v>58</v>
      </c>
      <c r="L129" s="51" t="s">
        <v>59</v>
      </c>
    </row>
    <row r="130" spans="1:12" x14ac:dyDescent="0.2">
      <c r="A130" s="53">
        <v>687</v>
      </c>
      <c r="B130" s="51" t="s">
        <v>188</v>
      </c>
      <c r="C130" s="51" t="s">
        <v>57</v>
      </c>
      <c r="D130" s="51" t="s">
        <v>57</v>
      </c>
      <c r="E130" s="51" t="s">
        <v>57</v>
      </c>
      <c r="F130" s="51" t="s">
        <v>57</v>
      </c>
      <c r="G130" s="51" t="s">
        <v>58</v>
      </c>
      <c r="H130" s="51" t="s">
        <v>59</v>
      </c>
      <c r="I130" s="51" t="s">
        <v>60</v>
      </c>
      <c r="J130" s="51" t="s">
        <v>58</v>
      </c>
      <c r="K130" s="51" t="s">
        <v>58</v>
      </c>
      <c r="L130" s="51" t="s">
        <v>59</v>
      </c>
    </row>
    <row r="131" spans="1:12" x14ac:dyDescent="0.2">
      <c r="A131" s="53">
        <v>688</v>
      </c>
      <c r="B131" s="51" t="s">
        <v>189</v>
      </c>
      <c r="C131" s="51" t="s">
        <v>57</v>
      </c>
      <c r="D131" s="51" t="s">
        <v>57</v>
      </c>
      <c r="E131" s="51" t="s">
        <v>57</v>
      </c>
      <c r="F131" s="51" t="s">
        <v>57</v>
      </c>
      <c r="G131" s="51" t="s">
        <v>58</v>
      </c>
      <c r="H131" s="51" t="s">
        <v>59</v>
      </c>
      <c r="I131" s="51" t="s">
        <v>60</v>
      </c>
      <c r="J131" s="51" t="s">
        <v>58</v>
      </c>
      <c r="K131" s="51" t="s">
        <v>58</v>
      </c>
      <c r="L131" s="51" t="s">
        <v>59</v>
      </c>
    </row>
    <row r="132" spans="1:12" x14ac:dyDescent="0.2">
      <c r="A132" s="53">
        <v>689</v>
      </c>
      <c r="B132" s="51" t="s">
        <v>190</v>
      </c>
      <c r="C132" s="51" t="s">
        <v>57</v>
      </c>
      <c r="D132" s="51" t="s">
        <v>57</v>
      </c>
      <c r="E132" s="51" t="s">
        <v>57</v>
      </c>
      <c r="F132" s="51" t="s">
        <v>57</v>
      </c>
      <c r="G132" s="51" t="s">
        <v>58</v>
      </c>
      <c r="H132" s="51" t="s">
        <v>59</v>
      </c>
      <c r="I132" s="51" t="s">
        <v>60</v>
      </c>
      <c r="J132" s="51" t="s">
        <v>58</v>
      </c>
      <c r="K132" s="51" t="s">
        <v>58</v>
      </c>
      <c r="L132" s="51" t="s">
        <v>59</v>
      </c>
    </row>
    <row r="133" spans="1:12" x14ac:dyDescent="0.2">
      <c r="A133" s="53">
        <v>690</v>
      </c>
      <c r="B133" s="51" t="s">
        <v>191</v>
      </c>
      <c r="C133" s="51" t="s">
        <v>57</v>
      </c>
      <c r="D133" s="51" t="s">
        <v>57</v>
      </c>
      <c r="E133" s="51" t="s">
        <v>57</v>
      </c>
      <c r="F133" s="51" t="s">
        <v>57</v>
      </c>
      <c r="G133" s="51" t="s">
        <v>58</v>
      </c>
      <c r="H133" s="51" t="s">
        <v>59</v>
      </c>
      <c r="I133" s="51" t="s">
        <v>60</v>
      </c>
      <c r="J133" s="51" t="s">
        <v>58</v>
      </c>
      <c r="K133" s="51" t="s">
        <v>58</v>
      </c>
      <c r="L133" s="51" t="s">
        <v>59</v>
      </c>
    </row>
    <row r="134" spans="1:12" x14ac:dyDescent="0.2">
      <c r="A134" s="53">
        <v>691</v>
      </c>
      <c r="B134" s="51" t="s">
        <v>192</v>
      </c>
      <c r="C134" s="51" t="s">
        <v>57</v>
      </c>
      <c r="D134" s="51" t="s">
        <v>57</v>
      </c>
      <c r="E134" s="51" t="s">
        <v>57</v>
      </c>
      <c r="F134" s="51" t="s">
        <v>57</v>
      </c>
      <c r="G134" s="51" t="s">
        <v>58</v>
      </c>
      <c r="H134" s="51" t="s">
        <v>59</v>
      </c>
      <c r="I134" s="51" t="s">
        <v>60</v>
      </c>
      <c r="J134" s="51" t="s">
        <v>58</v>
      </c>
      <c r="K134" s="51" t="s">
        <v>58</v>
      </c>
      <c r="L134" s="51" t="s">
        <v>59</v>
      </c>
    </row>
    <row r="135" spans="1:12" x14ac:dyDescent="0.2">
      <c r="A135" s="53">
        <v>694</v>
      </c>
      <c r="B135" s="51" t="s">
        <v>193</v>
      </c>
      <c r="C135" s="51" t="s">
        <v>57</v>
      </c>
      <c r="D135" s="51" t="s">
        <v>57</v>
      </c>
      <c r="E135" s="51" t="s">
        <v>57</v>
      </c>
      <c r="F135" s="51" t="s">
        <v>57</v>
      </c>
      <c r="G135" s="51" t="s">
        <v>58</v>
      </c>
      <c r="H135" s="51" t="s">
        <v>59</v>
      </c>
      <c r="I135" s="51" t="s">
        <v>60</v>
      </c>
      <c r="J135" s="51" t="s">
        <v>58</v>
      </c>
      <c r="K135" s="51" t="s">
        <v>58</v>
      </c>
      <c r="L135" s="51" t="s">
        <v>59</v>
      </c>
    </row>
    <row r="136" spans="1:12" x14ac:dyDescent="0.2">
      <c r="A136" s="53">
        <v>695</v>
      </c>
      <c r="B136" s="51" t="s">
        <v>194</v>
      </c>
      <c r="C136" s="51" t="s">
        <v>57</v>
      </c>
      <c r="D136" s="51" t="s">
        <v>57</v>
      </c>
      <c r="E136" s="51" t="s">
        <v>57</v>
      </c>
      <c r="F136" s="51" t="s">
        <v>57</v>
      </c>
      <c r="G136" s="51" t="s">
        <v>58</v>
      </c>
      <c r="H136" s="51" t="s">
        <v>59</v>
      </c>
      <c r="I136" s="51" t="s">
        <v>60</v>
      </c>
      <c r="J136" s="51" t="s">
        <v>58</v>
      </c>
      <c r="K136" s="51" t="s">
        <v>58</v>
      </c>
      <c r="L136" s="51" t="s">
        <v>59</v>
      </c>
    </row>
    <row r="137" spans="1:12" x14ac:dyDescent="0.2">
      <c r="A137" s="53">
        <v>696</v>
      </c>
      <c r="B137" s="51" t="s">
        <v>195</v>
      </c>
      <c r="C137" s="51" t="s">
        <v>57</v>
      </c>
      <c r="D137" s="51" t="s">
        <v>57</v>
      </c>
      <c r="E137" s="51" t="s">
        <v>57</v>
      </c>
      <c r="F137" s="51" t="s">
        <v>57</v>
      </c>
      <c r="G137" s="51" t="s">
        <v>58</v>
      </c>
      <c r="H137" s="51" t="s">
        <v>59</v>
      </c>
      <c r="I137" s="51" t="s">
        <v>60</v>
      </c>
      <c r="J137" s="51" t="s">
        <v>58</v>
      </c>
      <c r="K137" s="51" t="s">
        <v>58</v>
      </c>
      <c r="L137" s="51" t="s">
        <v>59</v>
      </c>
    </row>
    <row r="138" spans="1:12" x14ac:dyDescent="0.2">
      <c r="A138" s="53">
        <v>810</v>
      </c>
      <c r="B138" s="51" t="s">
        <v>196</v>
      </c>
      <c r="C138" s="51" t="s">
        <v>57</v>
      </c>
      <c r="D138" s="51" t="s">
        <v>57</v>
      </c>
      <c r="E138" s="51" t="s">
        <v>57</v>
      </c>
      <c r="F138" s="51" t="s">
        <v>57</v>
      </c>
      <c r="G138" s="51" t="s">
        <v>58</v>
      </c>
      <c r="H138" s="51" t="s">
        <v>59</v>
      </c>
      <c r="I138" s="51" t="s">
        <v>60</v>
      </c>
      <c r="J138" s="51" t="s">
        <v>58</v>
      </c>
      <c r="K138" s="51" t="s">
        <v>58</v>
      </c>
      <c r="L138" s="51" t="s">
        <v>59</v>
      </c>
    </row>
    <row r="139" spans="1:12" x14ac:dyDescent="0.2">
      <c r="A139" s="53">
        <v>811</v>
      </c>
      <c r="B139" s="51" t="s">
        <v>197</v>
      </c>
      <c r="C139" s="51" t="s">
        <v>57</v>
      </c>
      <c r="D139" s="51" t="s">
        <v>57</v>
      </c>
      <c r="E139" s="51" t="s">
        <v>57</v>
      </c>
      <c r="F139" s="51" t="s">
        <v>57</v>
      </c>
      <c r="G139" s="51" t="s">
        <v>58</v>
      </c>
      <c r="H139" s="51" t="s">
        <v>59</v>
      </c>
      <c r="I139" s="51" t="s">
        <v>60</v>
      </c>
      <c r="J139" s="51" t="s">
        <v>58</v>
      </c>
      <c r="K139" s="51" t="s">
        <v>58</v>
      </c>
      <c r="L139" s="51" t="s">
        <v>59</v>
      </c>
    </row>
    <row r="140" spans="1:12" x14ac:dyDescent="0.2">
      <c r="A140" s="53">
        <v>815</v>
      </c>
      <c r="B140" s="51" t="s">
        <v>198</v>
      </c>
      <c r="C140" s="51" t="s">
        <v>57</v>
      </c>
      <c r="D140" s="51" t="s">
        <v>57</v>
      </c>
      <c r="E140" s="51" t="s">
        <v>57</v>
      </c>
      <c r="F140" s="51" t="s">
        <v>57</v>
      </c>
      <c r="G140" s="51" t="s">
        <v>58</v>
      </c>
      <c r="H140" s="51" t="s">
        <v>59</v>
      </c>
      <c r="I140" s="51" t="s">
        <v>60</v>
      </c>
      <c r="J140" s="51" t="s">
        <v>58</v>
      </c>
      <c r="K140" s="51" t="s">
        <v>58</v>
      </c>
      <c r="L140" s="51" t="s">
        <v>59</v>
      </c>
    </row>
    <row r="141" spans="1:12" x14ac:dyDescent="0.2">
      <c r="A141" s="53">
        <v>820</v>
      </c>
      <c r="B141" s="51" t="s">
        <v>199</v>
      </c>
      <c r="C141" s="51" t="s">
        <v>57</v>
      </c>
      <c r="D141" s="51" t="s">
        <v>57</v>
      </c>
      <c r="E141" s="51" t="s">
        <v>57</v>
      </c>
      <c r="F141" s="51" t="s">
        <v>57</v>
      </c>
      <c r="G141" s="51" t="s">
        <v>58</v>
      </c>
      <c r="H141" s="51" t="s">
        <v>59</v>
      </c>
      <c r="I141" s="51" t="s">
        <v>60</v>
      </c>
      <c r="J141" s="51" t="s">
        <v>58</v>
      </c>
      <c r="K141" s="51" t="s">
        <v>58</v>
      </c>
      <c r="L141" s="51" t="s">
        <v>59</v>
      </c>
    </row>
    <row r="142" spans="1:12" x14ac:dyDescent="0.2">
      <c r="A142" s="53">
        <v>821</v>
      </c>
      <c r="B142" s="51" t="s">
        <v>200</v>
      </c>
      <c r="C142" s="51" t="s">
        <v>57</v>
      </c>
      <c r="D142" s="51" t="s">
        <v>57</v>
      </c>
      <c r="E142" s="51" t="s">
        <v>57</v>
      </c>
      <c r="F142" s="51" t="s">
        <v>57</v>
      </c>
      <c r="G142" s="51" t="s">
        <v>58</v>
      </c>
      <c r="H142" s="51" t="s">
        <v>59</v>
      </c>
      <c r="I142" s="51" t="s">
        <v>60</v>
      </c>
      <c r="J142" s="51" t="s">
        <v>58</v>
      </c>
      <c r="K142" s="51" t="s">
        <v>58</v>
      </c>
      <c r="L142" s="51" t="s">
        <v>59</v>
      </c>
    </row>
    <row r="143" spans="1:12" x14ac:dyDescent="0.2">
      <c r="A143" s="53">
        <v>822</v>
      </c>
      <c r="B143" s="51" t="s">
        <v>201</v>
      </c>
      <c r="C143" s="51" t="s">
        <v>57</v>
      </c>
      <c r="D143" s="51" t="s">
        <v>57</v>
      </c>
      <c r="E143" s="51" t="s">
        <v>57</v>
      </c>
      <c r="F143" s="51" t="s">
        <v>57</v>
      </c>
      <c r="G143" s="51" t="s">
        <v>58</v>
      </c>
      <c r="H143" s="51" t="s">
        <v>59</v>
      </c>
      <c r="I143" s="51" t="s">
        <v>60</v>
      </c>
      <c r="J143" s="51" t="s">
        <v>58</v>
      </c>
      <c r="K143" s="51" t="s">
        <v>58</v>
      </c>
      <c r="L143" s="51" t="s">
        <v>59</v>
      </c>
    </row>
    <row r="144" spans="1:12" x14ac:dyDescent="0.2">
      <c r="A144" s="53">
        <v>823</v>
      </c>
      <c r="B144" s="51" t="s">
        <v>202</v>
      </c>
      <c r="C144" s="51" t="s">
        <v>57</v>
      </c>
      <c r="D144" s="51" t="s">
        <v>57</v>
      </c>
      <c r="E144" s="51" t="s">
        <v>57</v>
      </c>
      <c r="F144" s="51" t="s">
        <v>57</v>
      </c>
      <c r="G144" s="51" t="s">
        <v>58</v>
      </c>
      <c r="H144" s="51" t="s">
        <v>59</v>
      </c>
      <c r="I144" s="51" t="s">
        <v>60</v>
      </c>
      <c r="J144" s="51" t="s">
        <v>58</v>
      </c>
      <c r="K144" s="51" t="s">
        <v>58</v>
      </c>
      <c r="L144" s="51" t="s">
        <v>59</v>
      </c>
    </row>
    <row r="145" spans="1:12" x14ac:dyDescent="0.2">
      <c r="A145" s="53">
        <v>824</v>
      </c>
      <c r="B145" s="51" t="s">
        <v>203</v>
      </c>
      <c r="C145" s="51" t="s">
        <v>57</v>
      </c>
      <c r="D145" s="51" t="s">
        <v>57</v>
      </c>
      <c r="E145" s="51" t="s">
        <v>57</v>
      </c>
      <c r="F145" s="51" t="s">
        <v>57</v>
      </c>
      <c r="G145" s="51" t="s">
        <v>58</v>
      </c>
      <c r="H145" s="51" t="s">
        <v>59</v>
      </c>
      <c r="I145" s="51" t="s">
        <v>60</v>
      </c>
      <c r="J145" s="51" t="s">
        <v>58</v>
      </c>
      <c r="K145" s="51" t="s">
        <v>58</v>
      </c>
      <c r="L145" s="51" t="s">
        <v>59</v>
      </c>
    </row>
    <row r="146" spans="1:12" x14ac:dyDescent="0.2">
      <c r="A146" s="53">
        <v>830</v>
      </c>
      <c r="B146" s="51" t="s">
        <v>204</v>
      </c>
      <c r="C146" s="51" t="s">
        <v>57</v>
      </c>
      <c r="D146" s="51" t="s">
        <v>57</v>
      </c>
      <c r="E146" s="51" t="s">
        <v>57</v>
      </c>
      <c r="F146" s="51" t="s">
        <v>57</v>
      </c>
      <c r="G146" s="51" t="s">
        <v>58</v>
      </c>
      <c r="H146" s="51" t="s">
        <v>59</v>
      </c>
      <c r="I146" s="51" t="s">
        <v>60</v>
      </c>
      <c r="J146" s="51" t="s">
        <v>58</v>
      </c>
      <c r="K146" s="51" t="s">
        <v>58</v>
      </c>
      <c r="L146" s="51" t="s">
        <v>59</v>
      </c>
    </row>
    <row r="147" spans="1:12" x14ac:dyDescent="0.2">
      <c r="A147" s="53">
        <v>831</v>
      </c>
      <c r="B147" s="51" t="s">
        <v>205</v>
      </c>
      <c r="C147" s="51" t="s">
        <v>57</v>
      </c>
      <c r="D147" s="51" t="s">
        <v>57</v>
      </c>
      <c r="E147" s="51" t="s">
        <v>57</v>
      </c>
      <c r="F147" s="51" t="s">
        <v>57</v>
      </c>
      <c r="G147" s="51" t="s">
        <v>58</v>
      </c>
      <c r="H147" s="51" t="s">
        <v>59</v>
      </c>
      <c r="I147" s="51" t="s">
        <v>60</v>
      </c>
      <c r="J147" s="51" t="s">
        <v>58</v>
      </c>
      <c r="K147" s="51" t="s">
        <v>58</v>
      </c>
      <c r="L147" s="51" t="s">
        <v>59</v>
      </c>
    </row>
    <row r="148" spans="1:12" x14ac:dyDescent="0.2">
      <c r="A148" s="53">
        <v>832</v>
      </c>
      <c r="B148" s="51" t="s">
        <v>206</v>
      </c>
      <c r="C148" s="51" t="s">
        <v>57</v>
      </c>
      <c r="D148" s="51" t="s">
        <v>57</v>
      </c>
      <c r="E148" s="51" t="s">
        <v>57</v>
      </c>
      <c r="F148" s="51" t="s">
        <v>57</v>
      </c>
      <c r="G148" s="51" t="s">
        <v>58</v>
      </c>
      <c r="H148" s="51" t="s">
        <v>59</v>
      </c>
      <c r="I148" s="51" t="s">
        <v>60</v>
      </c>
      <c r="J148" s="51" t="s">
        <v>58</v>
      </c>
      <c r="K148" s="51" t="s">
        <v>58</v>
      </c>
      <c r="L148" s="51" t="s">
        <v>59</v>
      </c>
    </row>
    <row r="149" spans="1:12" x14ac:dyDescent="0.2">
      <c r="A149" s="53">
        <v>833</v>
      </c>
      <c r="B149" s="51" t="s">
        <v>207</v>
      </c>
      <c r="C149" s="51" t="s">
        <v>57</v>
      </c>
      <c r="D149" s="51" t="s">
        <v>57</v>
      </c>
      <c r="E149" s="51" t="s">
        <v>57</v>
      </c>
      <c r="F149" s="51" t="s">
        <v>57</v>
      </c>
      <c r="G149" s="51" t="s">
        <v>58</v>
      </c>
      <c r="H149" s="51" t="s">
        <v>59</v>
      </c>
      <c r="I149" s="51" t="s">
        <v>60</v>
      </c>
      <c r="J149" s="51" t="s">
        <v>58</v>
      </c>
      <c r="K149" s="51" t="s">
        <v>58</v>
      </c>
      <c r="L149" s="51" t="s">
        <v>59</v>
      </c>
    </row>
    <row r="150" spans="1:12" x14ac:dyDescent="0.2">
      <c r="A150" s="53">
        <v>834</v>
      </c>
      <c r="B150" s="51" t="s">
        <v>208</v>
      </c>
      <c r="C150" s="51" t="s">
        <v>57</v>
      </c>
      <c r="D150" s="51" t="s">
        <v>57</v>
      </c>
      <c r="E150" s="51" t="s">
        <v>57</v>
      </c>
      <c r="F150" s="51" t="s">
        <v>57</v>
      </c>
      <c r="G150" s="51" t="s">
        <v>58</v>
      </c>
      <c r="H150" s="51" t="s">
        <v>59</v>
      </c>
      <c r="I150" s="51" t="s">
        <v>60</v>
      </c>
      <c r="J150" s="51" t="s">
        <v>58</v>
      </c>
      <c r="K150" s="51" t="s">
        <v>58</v>
      </c>
      <c r="L150" s="51" t="s">
        <v>59</v>
      </c>
    </row>
    <row r="151" spans="1:12" x14ac:dyDescent="0.2">
      <c r="A151" s="53">
        <v>850</v>
      </c>
      <c r="B151" s="51" t="s">
        <v>209</v>
      </c>
      <c r="C151" s="51" t="s">
        <v>57</v>
      </c>
      <c r="D151" s="51" t="s">
        <v>57</v>
      </c>
      <c r="E151" s="51" t="s">
        <v>57</v>
      </c>
      <c r="F151" s="51" t="s">
        <v>57</v>
      </c>
      <c r="G151" s="51" t="s">
        <v>58</v>
      </c>
      <c r="H151" s="51" t="s">
        <v>59</v>
      </c>
      <c r="I151" s="51" t="s">
        <v>60</v>
      </c>
      <c r="J151" s="51" t="s">
        <v>58</v>
      </c>
      <c r="K151" s="51" t="s">
        <v>58</v>
      </c>
      <c r="L151" s="51" t="s">
        <v>59</v>
      </c>
    </row>
    <row r="152" spans="1:12" x14ac:dyDescent="0.2">
      <c r="A152" s="53">
        <v>851</v>
      </c>
      <c r="B152" s="51" t="s">
        <v>210</v>
      </c>
      <c r="C152" s="51" t="s">
        <v>57</v>
      </c>
      <c r="D152" s="51" t="s">
        <v>57</v>
      </c>
      <c r="E152" s="51" t="s">
        <v>57</v>
      </c>
      <c r="F152" s="51" t="s">
        <v>57</v>
      </c>
      <c r="G152" s="51" t="s">
        <v>58</v>
      </c>
      <c r="H152" s="51" t="s">
        <v>59</v>
      </c>
      <c r="I152" s="51" t="s">
        <v>60</v>
      </c>
      <c r="J152" s="51" t="s">
        <v>58</v>
      </c>
      <c r="K152" s="51" t="s">
        <v>58</v>
      </c>
      <c r="L152" s="51" t="s">
        <v>59</v>
      </c>
    </row>
    <row r="153" spans="1:12" x14ac:dyDescent="0.2">
      <c r="A153" s="53">
        <v>852</v>
      </c>
      <c r="B153" s="51" t="s">
        <v>211</v>
      </c>
      <c r="C153" s="51" t="s">
        <v>57</v>
      </c>
      <c r="D153" s="51" t="s">
        <v>57</v>
      </c>
      <c r="E153" s="51" t="s">
        <v>57</v>
      </c>
      <c r="F153" s="51" t="s">
        <v>57</v>
      </c>
      <c r="G153" s="51" t="s">
        <v>58</v>
      </c>
      <c r="H153" s="51" t="s">
        <v>59</v>
      </c>
      <c r="I153" s="51" t="s">
        <v>60</v>
      </c>
      <c r="J153" s="51" t="s">
        <v>58</v>
      </c>
      <c r="K153" s="51" t="s">
        <v>58</v>
      </c>
      <c r="L153" s="51" t="s">
        <v>59</v>
      </c>
    </row>
    <row r="154" spans="1:12" x14ac:dyDescent="0.2">
      <c r="A154" s="53">
        <v>853</v>
      </c>
      <c r="B154" s="51" t="s">
        <v>212</v>
      </c>
      <c r="C154" s="51" t="s">
        <v>57</v>
      </c>
      <c r="D154" s="51" t="s">
        <v>57</v>
      </c>
      <c r="E154" s="51" t="s">
        <v>57</v>
      </c>
      <c r="F154" s="51" t="s">
        <v>57</v>
      </c>
      <c r="G154" s="51" t="s">
        <v>58</v>
      </c>
      <c r="H154" s="51" t="s">
        <v>59</v>
      </c>
      <c r="I154" s="51" t="s">
        <v>60</v>
      </c>
      <c r="J154" s="51" t="s">
        <v>58</v>
      </c>
      <c r="K154" s="51" t="s">
        <v>58</v>
      </c>
      <c r="L154" s="51" t="s">
        <v>59</v>
      </c>
    </row>
    <row r="155" spans="1:12" x14ac:dyDescent="0.2">
      <c r="A155" s="53">
        <v>854</v>
      </c>
      <c r="B155" s="51" t="s">
        <v>213</v>
      </c>
      <c r="C155" s="51" t="s">
        <v>57</v>
      </c>
      <c r="D155" s="51" t="s">
        <v>57</v>
      </c>
      <c r="E155" s="51" t="s">
        <v>57</v>
      </c>
      <c r="F155" s="51" t="s">
        <v>57</v>
      </c>
      <c r="G155" s="51" t="s">
        <v>58</v>
      </c>
      <c r="H155" s="51" t="s">
        <v>59</v>
      </c>
      <c r="I155" s="51" t="s">
        <v>60</v>
      </c>
      <c r="J155" s="51" t="s">
        <v>58</v>
      </c>
      <c r="K155" s="51" t="s">
        <v>58</v>
      </c>
      <c r="L155" s="51" t="s">
        <v>59</v>
      </c>
    </row>
    <row r="156" spans="1:12" x14ac:dyDescent="0.2">
      <c r="A156" s="53">
        <v>855</v>
      </c>
      <c r="B156" s="51" t="s">
        <v>214</v>
      </c>
      <c r="C156" s="51" t="s">
        <v>57</v>
      </c>
      <c r="D156" s="51" t="s">
        <v>57</v>
      </c>
      <c r="E156" s="51" t="s">
        <v>57</v>
      </c>
      <c r="F156" s="51" t="s">
        <v>57</v>
      </c>
      <c r="G156" s="51" t="s">
        <v>58</v>
      </c>
      <c r="H156" s="51" t="s">
        <v>59</v>
      </c>
      <c r="I156" s="51" t="s">
        <v>60</v>
      </c>
      <c r="J156" s="51" t="s">
        <v>58</v>
      </c>
      <c r="K156" s="51" t="s">
        <v>58</v>
      </c>
      <c r="L156" s="51" t="s">
        <v>59</v>
      </c>
    </row>
    <row r="157" spans="1:12" x14ac:dyDescent="0.2">
      <c r="A157" s="53">
        <v>856</v>
      </c>
      <c r="B157" s="51" t="s">
        <v>215</v>
      </c>
      <c r="C157" s="51" t="s">
        <v>57</v>
      </c>
      <c r="D157" s="51" t="s">
        <v>57</v>
      </c>
      <c r="E157" s="51" t="s">
        <v>57</v>
      </c>
      <c r="F157" s="51" t="s">
        <v>57</v>
      </c>
      <c r="G157" s="51" t="s">
        <v>58</v>
      </c>
      <c r="H157" s="51" t="s">
        <v>59</v>
      </c>
      <c r="I157" s="51" t="s">
        <v>60</v>
      </c>
      <c r="J157" s="51" t="s">
        <v>58</v>
      </c>
      <c r="K157" s="51" t="s">
        <v>58</v>
      </c>
      <c r="L157" s="51" t="s">
        <v>59</v>
      </c>
    </row>
    <row r="158" spans="1:12" x14ac:dyDescent="0.2">
      <c r="A158" s="53">
        <v>860</v>
      </c>
      <c r="B158" s="51" t="s">
        <v>216</v>
      </c>
      <c r="C158" s="51" t="s">
        <v>57</v>
      </c>
      <c r="D158" s="51" t="s">
        <v>57</v>
      </c>
      <c r="E158" s="51" t="s">
        <v>57</v>
      </c>
      <c r="F158" s="51" t="s">
        <v>57</v>
      </c>
      <c r="G158" s="51" t="s">
        <v>58</v>
      </c>
      <c r="H158" s="51" t="s">
        <v>59</v>
      </c>
      <c r="I158" s="51" t="s">
        <v>60</v>
      </c>
      <c r="J158" s="51" t="s">
        <v>58</v>
      </c>
      <c r="K158" s="51" t="s">
        <v>58</v>
      </c>
      <c r="L158" s="51" t="s">
        <v>59</v>
      </c>
    </row>
    <row r="159" spans="1:12" x14ac:dyDescent="0.2">
      <c r="A159" s="53">
        <v>861</v>
      </c>
      <c r="B159" s="51" t="s">
        <v>217</v>
      </c>
      <c r="C159" s="51" t="s">
        <v>57</v>
      </c>
      <c r="D159" s="51" t="s">
        <v>57</v>
      </c>
      <c r="E159" s="51" t="s">
        <v>57</v>
      </c>
      <c r="F159" s="51" t="s">
        <v>57</v>
      </c>
      <c r="G159" s="51" t="s">
        <v>58</v>
      </c>
      <c r="H159" s="51" t="s">
        <v>59</v>
      </c>
      <c r="I159" s="51" t="s">
        <v>60</v>
      </c>
      <c r="J159" s="51" t="s">
        <v>58</v>
      </c>
      <c r="K159" s="51" t="s">
        <v>58</v>
      </c>
      <c r="L159" s="51" t="s">
        <v>59</v>
      </c>
    </row>
    <row r="160" spans="1:12" x14ac:dyDescent="0.2">
      <c r="A160" s="53">
        <v>862</v>
      </c>
      <c r="B160" s="51" t="s">
        <v>218</v>
      </c>
      <c r="C160" s="51" t="s">
        <v>57</v>
      </c>
      <c r="D160" s="51" t="s">
        <v>57</v>
      </c>
      <c r="E160" s="51" t="s">
        <v>57</v>
      </c>
      <c r="F160" s="51" t="s">
        <v>57</v>
      </c>
      <c r="G160" s="51" t="s">
        <v>58</v>
      </c>
      <c r="H160" s="51" t="s">
        <v>59</v>
      </c>
      <c r="I160" s="51" t="s">
        <v>60</v>
      </c>
      <c r="J160" s="51" t="s">
        <v>58</v>
      </c>
      <c r="K160" s="51" t="s">
        <v>58</v>
      </c>
      <c r="L160" s="51" t="s">
        <v>59</v>
      </c>
    </row>
    <row r="161" spans="1:12" x14ac:dyDescent="0.2">
      <c r="A161" s="53">
        <v>863</v>
      </c>
      <c r="B161" s="51" t="s">
        <v>219</v>
      </c>
      <c r="C161" s="51" t="s">
        <v>57</v>
      </c>
      <c r="D161" s="51" t="s">
        <v>57</v>
      </c>
      <c r="E161" s="51" t="s">
        <v>57</v>
      </c>
      <c r="F161" s="51" t="s">
        <v>57</v>
      </c>
      <c r="G161" s="51" t="s">
        <v>58</v>
      </c>
      <c r="H161" s="51" t="s">
        <v>59</v>
      </c>
      <c r="I161" s="51" t="s">
        <v>60</v>
      </c>
      <c r="J161" s="51" t="s">
        <v>58</v>
      </c>
      <c r="K161" s="51" t="s">
        <v>58</v>
      </c>
      <c r="L161" s="51" t="s">
        <v>59</v>
      </c>
    </row>
    <row r="162" spans="1:12" x14ac:dyDescent="0.2">
      <c r="A162" s="53">
        <v>864</v>
      </c>
      <c r="B162" s="51" t="s">
        <v>220</v>
      </c>
      <c r="C162" s="51" t="s">
        <v>57</v>
      </c>
      <c r="D162" s="51" t="s">
        <v>57</v>
      </c>
      <c r="E162" s="51" t="s">
        <v>57</v>
      </c>
      <c r="F162" s="51" t="s">
        <v>57</v>
      </c>
      <c r="G162" s="51" t="s">
        <v>58</v>
      </c>
      <c r="H162" s="51" t="s">
        <v>59</v>
      </c>
      <c r="I162" s="51" t="s">
        <v>60</v>
      </c>
      <c r="J162" s="51" t="s">
        <v>58</v>
      </c>
      <c r="K162" s="51" t="s">
        <v>58</v>
      </c>
      <c r="L162" s="51" t="s">
        <v>59</v>
      </c>
    </row>
    <row r="163" spans="1:12" x14ac:dyDescent="0.2">
      <c r="A163" s="53">
        <v>870</v>
      </c>
      <c r="B163" s="51" t="s">
        <v>221</v>
      </c>
      <c r="C163" s="51" t="s">
        <v>57</v>
      </c>
      <c r="D163" s="51" t="s">
        <v>57</v>
      </c>
      <c r="E163" s="51" t="s">
        <v>57</v>
      </c>
      <c r="F163" s="51" t="s">
        <v>57</v>
      </c>
      <c r="G163" s="51" t="s">
        <v>58</v>
      </c>
      <c r="H163" s="51" t="s">
        <v>59</v>
      </c>
      <c r="I163" s="51" t="s">
        <v>60</v>
      </c>
      <c r="J163" s="51" t="s">
        <v>58</v>
      </c>
      <c r="K163" s="51" t="s">
        <v>58</v>
      </c>
      <c r="L163" s="51" t="s">
        <v>59</v>
      </c>
    </row>
    <row r="164" spans="1:12" x14ac:dyDescent="0.2">
      <c r="A164" s="53">
        <v>871</v>
      </c>
      <c r="B164" s="51" t="s">
        <v>222</v>
      </c>
      <c r="C164" s="51" t="s">
        <v>57</v>
      </c>
      <c r="D164" s="51" t="s">
        <v>57</v>
      </c>
      <c r="E164" s="51" t="s">
        <v>57</v>
      </c>
      <c r="F164" s="51" t="s">
        <v>57</v>
      </c>
      <c r="G164" s="51" t="s">
        <v>58</v>
      </c>
      <c r="H164" s="51" t="s">
        <v>59</v>
      </c>
      <c r="I164" s="51" t="s">
        <v>60</v>
      </c>
      <c r="J164" s="51" t="s">
        <v>58</v>
      </c>
      <c r="K164" s="51" t="s">
        <v>58</v>
      </c>
      <c r="L164" s="51" t="s">
        <v>59</v>
      </c>
    </row>
    <row r="165" spans="1:12" x14ac:dyDescent="0.2">
      <c r="A165" s="53">
        <v>872</v>
      </c>
      <c r="B165" s="51" t="s">
        <v>223</v>
      </c>
      <c r="C165" s="51" t="s">
        <v>57</v>
      </c>
      <c r="D165" s="51" t="s">
        <v>57</v>
      </c>
      <c r="E165" s="51" t="s">
        <v>57</v>
      </c>
      <c r="F165" s="51" t="s">
        <v>57</v>
      </c>
      <c r="G165" s="51" t="s">
        <v>58</v>
      </c>
      <c r="H165" s="51" t="s">
        <v>59</v>
      </c>
      <c r="I165" s="51" t="s">
        <v>60</v>
      </c>
      <c r="J165" s="51" t="s">
        <v>58</v>
      </c>
      <c r="K165" s="51" t="s">
        <v>58</v>
      </c>
      <c r="L165" s="51" t="s">
        <v>59</v>
      </c>
    </row>
    <row r="166" spans="1:12" x14ac:dyDescent="0.2">
      <c r="A166" s="53">
        <v>873</v>
      </c>
      <c r="B166" s="51" t="s">
        <v>224</v>
      </c>
      <c r="C166" s="51" t="s">
        <v>57</v>
      </c>
      <c r="D166" s="51" t="s">
        <v>57</v>
      </c>
      <c r="E166" s="51" t="s">
        <v>57</v>
      </c>
      <c r="F166" s="51" t="s">
        <v>57</v>
      </c>
      <c r="G166" s="51" t="s">
        <v>58</v>
      </c>
      <c r="H166" s="51" t="s">
        <v>59</v>
      </c>
      <c r="I166" s="51" t="s">
        <v>60</v>
      </c>
      <c r="J166" s="51" t="s">
        <v>58</v>
      </c>
      <c r="K166" s="51" t="s">
        <v>58</v>
      </c>
      <c r="L166" s="51" t="s">
        <v>59</v>
      </c>
    </row>
    <row r="167" spans="1:12" x14ac:dyDescent="0.2">
      <c r="A167" s="53">
        <v>874</v>
      </c>
      <c r="B167" s="51" t="s">
        <v>225</v>
      </c>
      <c r="C167" s="51" t="s">
        <v>57</v>
      </c>
      <c r="D167" s="51" t="s">
        <v>57</v>
      </c>
      <c r="E167" s="51" t="s">
        <v>57</v>
      </c>
      <c r="F167" s="51" t="s">
        <v>57</v>
      </c>
      <c r="G167" s="51" t="s">
        <v>58</v>
      </c>
      <c r="H167" s="51" t="s">
        <v>59</v>
      </c>
      <c r="I167" s="51" t="s">
        <v>60</v>
      </c>
      <c r="J167" s="51" t="s">
        <v>58</v>
      </c>
      <c r="K167" s="51" t="s">
        <v>58</v>
      </c>
      <c r="L167" s="51" t="s">
        <v>59</v>
      </c>
    </row>
    <row r="168" spans="1:12" x14ac:dyDescent="0.2">
      <c r="A168" s="53">
        <v>880</v>
      </c>
      <c r="B168" s="51" t="s">
        <v>226</v>
      </c>
      <c r="C168" s="51" t="s">
        <v>57</v>
      </c>
      <c r="D168" s="51" t="s">
        <v>57</v>
      </c>
      <c r="E168" s="51" t="s">
        <v>57</v>
      </c>
      <c r="F168" s="51" t="s">
        <v>57</v>
      </c>
      <c r="G168" s="51" t="s">
        <v>58</v>
      </c>
      <c r="H168" s="51" t="s">
        <v>59</v>
      </c>
      <c r="I168" s="51" t="s">
        <v>60</v>
      </c>
      <c r="J168" s="51" t="s">
        <v>58</v>
      </c>
      <c r="K168" s="51" t="s">
        <v>58</v>
      </c>
      <c r="L168" s="51" t="s">
        <v>59</v>
      </c>
    </row>
    <row r="169" spans="1:12" x14ac:dyDescent="0.2">
      <c r="A169" s="53">
        <v>881</v>
      </c>
      <c r="B169" s="51" t="s">
        <v>227</v>
      </c>
      <c r="C169" s="51" t="s">
        <v>57</v>
      </c>
      <c r="D169" s="51" t="s">
        <v>57</v>
      </c>
      <c r="E169" s="51" t="s">
        <v>57</v>
      </c>
      <c r="F169" s="51" t="s">
        <v>57</v>
      </c>
      <c r="G169" s="51" t="s">
        <v>58</v>
      </c>
      <c r="H169" s="51" t="s">
        <v>59</v>
      </c>
      <c r="I169" s="51" t="s">
        <v>60</v>
      </c>
      <c r="J169" s="51" t="s">
        <v>58</v>
      </c>
      <c r="K169" s="51" t="s">
        <v>58</v>
      </c>
      <c r="L169" s="51" t="s">
        <v>59</v>
      </c>
    </row>
    <row r="170" spans="1:12" x14ac:dyDescent="0.2">
      <c r="A170" s="53">
        <v>882</v>
      </c>
      <c r="B170" s="51" t="s">
        <v>228</v>
      </c>
      <c r="C170" s="51" t="s">
        <v>57</v>
      </c>
      <c r="D170" s="51" t="s">
        <v>57</v>
      </c>
      <c r="E170" s="51" t="s">
        <v>57</v>
      </c>
      <c r="F170" s="51" t="s">
        <v>57</v>
      </c>
      <c r="G170" s="51" t="s">
        <v>58</v>
      </c>
      <c r="H170" s="51" t="s">
        <v>59</v>
      </c>
      <c r="I170" s="51" t="s">
        <v>60</v>
      </c>
      <c r="J170" s="51" t="s">
        <v>58</v>
      </c>
      <c r="K170" s="51" t="s">
        <v>58</v>
      </c>
      <c r="L170" s="51" t="s">
        <v>59</v>
      </c>
    </row>
    <row r="171" spans="1:12" x14ac:dyDescent="0.2">
      <c r="A171" s="53">
        <v>883</v>
      </c>
      <c r="B171" s="51" t="s">
        <v>229</v>
      </c>
      <c r="C171" s="51" t="s">
        <v>57</v>
      </c>
      <c r="D171" s="51" t="s">
        <v>57</v>
      </c>
      <c r="E171" s="51" t="s">
        <v>57</v>
      </c>
      <c r="F171" s="51" t="s">
        <v>57</v>
      </c>
      <c r="G171" s="51" t="s">
        <v>58</v>
      </c>
      <c r="H171" s="51" t="s">
        <v>59</v>
      </c>
      <c r="I171" s="51" t="s">
        <v>60</v>
      </c>
      <c r="J171" s="51" t="s">
        <v>58</v>
      </c>
      <c r="K171" s="51" t="s">
        <v>58</v>
      </c>
      <c r="L171" s="51" t="s">
        <v>59</v>
      </c>
    </row>
    <row r="172" spans="1:12" x14ac:dyDescent="0.2">
      <c r="A172" s="53">
        <v>884</v>
      </c>
      <c r="B172" s="51" t="s">
        <v>230</v>
      </c>
      <c r="C172" s="51" t="s">
        <v>57</v>
      </c>
      <c r="D172" s="51" t="s">
        <v>57</v>
      </c>
      <c r="E172" s="51" t="s">
        <v>57</v>
      </c>
      <c r="F172" s="51" t="s">
        <v>57</v>
      </c>
      <c r="G172" s="51" t="s">
        <v>58</v>
      </c>
      <c r="H172" s="51" t="s">
        <v>59</v>
      </c>
      <c r="I172" s="51" t="s">
        <v>60</v>
      </c>
      <c r="J172" s="51" t="s">
        <v>58</v>
      </c>
      <c r="K172" s="51" t="s">
        <v>58</v>
      </c>
      <c r="L172" s="51" t="s">
        <v>59</v>
      </c>
    </row>
    <row r="173" spans="1:12" x14ac:dyDescent="0.2">
      <c r="A173" s="53">
        <v>885</v>
      </c>
      <c r="B173" s="51" t="s">
        <v>231</v>
      </c>
      <c r="C173" s="51" t="s">
        <v>57</v>
      </c>
      <c r="D173" s="51" t="s">
        <v>57</v>
      </c>
      <c r="E173" s="51" t="s">
        <v>57</v>
      </c>
      <c r="F173" s="51" t="s">
        <v>57</v>
      </c>
      <c r="G173" s="51" t="s">
        <v>58</v>
      </c>
      <c r="H173" s="51" t="s">
        <v>59</v>
      </c>
      <c r="I173" s="51" t="s">
        <v>60</v>
      </c>
      <c r="J173" s="51" t="s">
        <v>58</v>
      </c>
      <c r="K173" s="51" t="s">
        <v>58</v>
      </c>
      <c r="L173" s="51" t="s">
        <v>59</v>
      </c>
    </row>
    <row r="174" spans="1:12" x14ac:dyDescent="0.2">
      <c r="A174" s="53">
        <v>900</v>
      </c>
      <c r="B174" s="51" t="s">
        <v>232</v>
      </c>
      <c r="C174" s="51" t="s">
        <v>57</v>
      </c>
      <c r="D174" s="51" t="s">
        <v>57</v>
      </c>
      <c r="E174" s="51" t="s">
        <v>57</v>
      </c>
      <c r="F174" s="51" t="s">
        <v>57</v>
      </c>
      <c r="G174" s="51" t="s">
        <v>58</v>
      </c>
      <c r="H174" s="51" t="s">
        <v>59</v>
      </c>
      <c r="I174" s="51" t="s">
        <v>60</v>
      </c>
      <c r="J174" s="51" t="s">
        <v>58</v>
      </c>
      <c r="K174" s="51" t="s">
        <v>58</v>
      </c>
      <c r="L174" s="51" t="s">
        <v>59</v>
      </c>
    </row>
    <row r="175" spans="1:12" x14ac:dyDescent="0.2">
      <c r="A175" s="53">
        <v>910</v>
      </c>
      <c r="B175" s="51" t="s">
        <v>233</v>
      </c>
      <c r="C175" s="51" t="s">
        <v>57</v>
      </c>
      <c r="D175" s="51" t="s">
        <v>57</v>
      </c>
      <c r="E175" s="51" t="s">
        <v>57</v>
      </c>
      <c r="F175" s="51" t="s">
        <v>57</v>
      </c>
      <c r="G175" s="51" t="s">
        <v>58</v>
      </c>
      <c r="H175" s="51" t="s">
        <v>59</v>
      </c>
      <c r="I175" s="51" t="s">
        <v>60</v>
      </c>
      <c r="J175" s="51" t="s">
        <v>58</v>
      </c>
      <c r="K175" s="51" t="s">
        <v>58</v>
      </c>
      <c r="L175" s="51" t="s">
        <v>59</v>
      </c>
    </row>
    <row r="176" spans="1:12" x14ac:dyDescent="0.2">
      <c r="A176" s="53">
        <v>911</v>
      </c>
      <c r="B176" s="51" t="s">
        <v>234</v>
      </c>
      <c r="C176" s="51" t="s">
        <v>57</v>
      </c>
      <c r="D176" s="51" t="s">
        <v>57</v>
      </c>
      <c r="E176" s="51" t="s">
        <v>57</v>
      </c>
      <c r="F176" s="51" t="s">
        <v>57</v>
      </c>
      <c r="G176" s="51" t="s">
        <v>58</v>
      </c>
      <c r="H176" s="51" t="s">
        <v>59</v>
      </c>
      <c r="I176" s="51" t="s">
        <v>60</v>
      </c>
      <c r="J176" s="51" t="s">
        <v>58</v>
      </c>
      <c r="K176" s="51" t="s">
        <v>58</v>
      </c>
      <c r="L176" s="51" t="s">
        <v>59</v>
      </c>
    </row>
    <row r="177" spans="1:12" x14ac:dyDescent="0.2">
      <c r="A177" s="53">
        <v>912</v>
      </c>
      <c r="B177" s="51" t="s">
        <v>235</v>
      </c>
      <c r="C177" s="51" t="s">
        <v>57</v>
      </c>
      <c r="D177" s="51" t="s">
        <v>57</v>
      </c>
      <c r="E177" s="51" t="s">
        <v>57</v>
      </c>
      <c r="F177" s="51" t="s">
        <v>57</v>
      </c>
      <c r="G177" s="51" t="s">
        <v>58</v>
      </c>
      <c r="H177" s="51" t="s">
        <v>59</v>
      </c>
      <c r="I177" s="51" t="s">
        <v>60</v>
      </c>
      <c r="J177" s="51" t="s">
        <v>58</v>
      </c>
      <c r="K177" s="51" t="s">
        <v>58</v>
      </c>
      <c r="L177" s="51" t="s">
        <v>59</v>
      </c>
    </row>
    <row r="178" spans="1:12" x14ac:dyDescent="0.2">
      <c r="A178" s="53">
        <v>920</v>
      </c>
      <c r="B178" s="51" t="s">
        <v>236</v>
      </c>
      <c r="C178" s="51" t="s">
        <v>57</v>
      </c>
      <c r="D178" s="51" t="s">
        <v>57</v>
      </c>
      <c r="E178" s="51" t="s">
        <v>57</v>
      </c>
      <c r="F178" s="51" t="s">
        <v>57</v>
      </c>
      <c r="G178" s="51" t="s">
        <v>58</v>
      </c>
      <c r="H178" s="51" t="s">
        <v>59</v>
      </c>
      <c r="I178" s="51" t="s">
        <v>60</v>
      </c>
      <c r="J178" s="51" t="s">
        <v>58</v>
      </c>
      <c r="K178" s="51" t="s">
        <v>58</v>
      </c>
      <c r="L178" s="51" t="s">
        <v>59</v>
      </c>
    </row>
    <row r="179" spans="1:12" x14ac:dyDescent="0.2">
      <c r="A179" s="53">
        <v>925</v>
      </c>
      <c r="B179" s="51" t="s">
        <v>237</v>
      </c>
      <c r="C179" s="51" t="s">
        <v>57</v>
      </c>
      <c r="D179" s="51" t="s">
        <v>57</v>
      </c>
      <c r="E179" s="51" t="s">
        <v>57</v>
      </c>
      <c r="F179" s="51" t="s">
        <v>57</v>
      </c>
      <c r="G179" s="51" t="s">
        <v>58</v>
      </c>
      <c r="H179" s="51" t="s">
        <v>59</v>
      </c>
      <c r="I179" s="51" t="s">
        <v>60</v>
      </c>
      <c r="J179" s="51" t="s">
        <v>58</v>
      </c>
      <c r="K179" s="51" t="s">
        <v>58</v>
      </c>
      <c r="L179" s="51" t="s">
        <v>59</v>
      </c>
    </row>
    <row r="180" spans="1:12" x14ac:dyDescent="0.2">
      <c r="A180" s="53">
        <v>930</v>
      </c>
      <c r="B180" s="51" t="s">
        <v>238</v>
      </c>
      <c r="C180" s="51" t="s">
        <v>57</v>
      </c>
      <c r="D180" s="51" t="s">
        <v>57</v>
      </c>
      <c r="E180" s="51" t="s">
        <v>57</v>
      </c>
      <c r="F180" s="51" t="s">
        <v>57</v>
      </c>
      <c r="G180" s="51" t="s">
        <v>58</v>
      </c>
      <c r="H180" s="51" t="s">
        <v>59</v>
      </c>
      <c r="I180" s="51" t="s">
        <v>60</v>
      </c>
      <c r="J180" s="51" t="s">
        <v>58</v>
      </c>
      <c r="K180" s="51" t="s">
        <v>58</v>
      </c>
      <c r="L180" s="51" t="s">
        <v>59</v>
      </c>
    </row>
    <row r="181" spans="1:12" x14ac:dyDescent="0.2">
      <c r="A181" s="53">
        <v>940</v>
      </c>
      <c r="B181" s="51" t="s">
        <v>239</v>
      </c>
      <c r="C181" s="51" t="s">
        <v>57</v>
      </c>
      <c r="D181" s="51" t="s">
        <v>57</v>
      </c>
      <c r="E181" s="51" t="s">
        <v>57</v>
      </c>
      <c r="F181" s="51" t="s">
        <v>57</v>
      </c>
      <c r="G181" s="51" t="s">
        <v>58</v>
      </c>
      <c r="H181" s="51" t="s">
        <v>59</v>
      </c>
      <c r="I181" s="51" t="s">
        <v>60</v>
      </c>
      <c r="J181" s="51" t="s">
        <v>58</v>
      </c>
      <c r="K181" s="51" t="s">
        <v>58</v>
      </c>
      <c r="L181" s="51" t="s">
        <v>59</v>
      </c>
    </row>
    <row r="182" spans="1:12" x14ac:dyDescent="0.2">
      <c r="A182" s="53">
        <v>945</v>
      </c>
      <c r="B182" s="51" t="s">
        <v>240</v>
      </c>
      <c r="C182" s="51" t="s">
        <v>57</v>
      </c>
      <c r="D182" s="51" t="s">
        <v>57</v>
      </c>
      <c r="E182" s="51" t="s">
        <v>57</v>
      </c>
      <c r="F182" s="51" t="s">
        <v>57</v>
      </c>
      <c r="G182" s="51" t="s">
        <v>58</v>
      </c>
      <c r="H182" s="51" t="s">
        <v>59</v>
      </c>
      <c r="I182" s="51" t="s">
        <v>60</v>
      </c>
      <c r="J182" s="51" t="s">
        <v>58</v>
      </c>
      <c r="K182" s="51" t="s">
        <v>58</v>
      </c>
      <c r="L182" s="51" t="s">
        <v>59</v>
      </c>
    </row>
    <row r="183" spans="1:12" x14ac:dyDescent="0.2">
      <c r="A183" s="53">
        <v>946</v>
      </c>
      <c r="B183" s="51" t="s">
        <v>241</v>
      </c>
      <c r="C183" s="51" t="s">
        <v>57</v>
      </c>
      <c r="D183" s="51" t="s">
        <v>57</v>
      </c>
      <c r="E183" s="51" t="s">
        <v>57</v>
      </c>
      <c r="F183" s="51" t="s">
        <v>57</v>
      </c>
      <c r="G183" s="51" t="s">
        <v>58</v>
      </c>
      <c r="H183" s="51" t="s">
        <v>59</v>
      </c>
      <c r="I183" s="51" t="s">
        <v>60</v>
      </c>
      <c r="J183" s="51" t="s">
        <v>58</v>
      </c>
      <c r="K183" s="51" t="s">
        <v>58</v>
      </c>
      <c r="L183" s="51" t="s">
        <v>59</v>
      </c>
    </row>
    <row r="184" spans="1:12" x14ac:dyDescent="0.2">
      <c r="A184" s="53">
        <v>947</v>
      </c>
      <c r="B184" s="51" t="s">
        <v>242</v>
      </c>
      <c r="C184" s="51" t="s">
        <v>57</v>
      </c>
      <c r="D184" s="51" t="s">
        <v>57</v>
      </c>
      <c r="E184" s="51" t="s">
        <v>57</v>
      </c>
      <c r="F184" s="51" t="s">
        <v>57</v>
      </c>
      <c r="G184" s="51" t="s">
        <v>58</v>
      </c>
      <c r="H184" s="51" t="s">
        <v>59</v>
      </c>
      <c r="I184" s="51" t="s">
        <v>60</v>
      </c>
      <c r="J184" s="51" t="s">
        <v>58</v>
      </c>
      <c r="K184" s="51" t="s">
        <v>58</v>
      </c>
      <c r="L184" s="51" t="s">
        <v>59</v>
      </c>
    </row>
    <row r="185" spans="1:12" x14ac:dyDescent="0.2">
      <c r="A185" s="53">
        <v>950</v>
      </c>
      <c r="B185" s="51" t="s">
        <v>243</v>
      </c>
      <c r="C185" s="51" t="s">
        <v>57</v>
      </c>
      <c r="D185" s="51" t="s">
        <v>57</v>
      </c>
      <c r="E185" s="51" t="s">
        <v>57</v>
      </c>
      <c r="F185" s="51" t="s">
        <v>57</v>
      </c>
      <c r="G185" s="51" t="s">
        <v>58</v>
      </c>
      <c r="H185" s="51" t="s">
        <v>59</v>
      </c>
      <c r="I185" s="51" t="s">
        <v>60</v>
      </c>
      <c r="J185" s="51" t="s">
        <v>58</v>
      </c>
      <c r="K185" s="51" t="s">
        <v>58</v>
      </c>
      <c r="L185" s="51" t="s">
        <v>59</v>
      </c>
    </row>
    <row r="186" spans="1:12" x14ac:dyDescent="0.2">
      <c r="A186" s="53">
        <v>960</v>
      </c>
      <c r="B186" s="51" t="s">
        <v>244</v>
      </c>
      <c r="C186" s="51" t="s">
        <v>57</v>
      </c>
      <c r="D186" s="51" t="s">
        <v>57</v>
      </c>
      <c r="E186" s="51" t="s">
        <v>57</v>
      </c>
      <c r="F186" s="51" t="s">
        <v>57</v>
      </c>
      <c r="G186" s="51" t="s">
        <v>58</v>
      </c>
      <c r="H186" s="51" t="s">
        <v>59</v>
      </c>
      <c r="I186" s="51" t="s">
        <v>60</v>
      </c>
      <c r="J186" s="51" t="s">
        <v>58</v>
      </c>
      <c r="K186" s="51" t="s">
        <v>58</v>
      </c>
      <c r="L186" s="51" t="s">
        <v>59</v>
      </c>
    </row>
    <row r="187" spans="1:12" x14ac:dyDescent="0.2">
      <c r="A187" s="53">
        <v>965</v>
      </c>
      <c r="B187" s="51" t="s">
        <v>245</v>
      </c>
      <c r="C187" s="51" t="s">
        <v>57</v>
      </c>
      <c r="D187" s="51" t="s">
        <v>57</v>
      </c>
      <c r="E187" s="51" t="s">
        <v>57</v>
      </c>
      <c r="F187" s="51" t="s">
        <v>57</v>
      </c>
      <c r="G187" s="51" t="s">
        <v>58</v>
      </c>
      <c r="H187" s="51" t="s">
        <v>59</v>
      </c>
      <c r="I187" s="51" t="s">
        <v>60</v>
      </c>
      <c r="J187" s="51" t="s">
        <v>58</v>
      </c>
      <c r="K187" s="51" t="s">
        <v>58</v>
      </c>
      <c r="L187" s="51" t="s">
        <v>59</v>
      </c>
    </row>
    <row r="188" spans="1:12" x14ac:dyDescent="0.2">
      <c r="A188" s="53">
        <v>975</v>
      </c>
      <c r="B188" s="51" t="s">
        <v>246</v>
      </c>
      <c r="C188" s="51" t="s">
        <v>57</v>
      </c>
      <c r="D188" s="51" t="s">
        <v>57</v>
      </c>
      <c r="E188" s="51" t="s">
        <v>57</v>
      </c>
      <c r="F188" s="51" t="s">
        <v>57</v>
      </c>
      <c r="G188" s="51" t="s">
        <v>58</v>
      </c>
      <c r="H188" s="51" t="s">
        <v>59</v>
      </c>
      <c r="I188" s="51" t="s">
        <v>60</v>
      </c>
      <c r="J188" s="51" t="s">
        <v>58</v>
      </c>
      <c r="K188" s="51" t="s">
        <v>58</v>
      </c>
      <c r="L188" s="51" t="s">
        <v>59</v>
      </c>
    </row>
    <row r="189" spans="1:12" x14ac:dyDescent="0.2">
      <c r="A189" s="53">
        <v>980</v>
      </c>
      <c r="B189" s="51" t="s">
        <v>247</v>
      </c>
      <c r="C189" s="51" t="s">
        <v>57</v>
      </c>
      <c r="D189" s="51" t="s">
        <v>57</v>
      </c>
      <c r="E189" s="51" t="s">
        <v>57</v>
      </c>
      <c r="F189" s="51" t="s">
        <v>57</v>
      </c>
      <c r="G189" s="51" t="s">
        <v>58</v>
      </c>
      <c r="H189" s="51" t="s">
        <v>59</v>
      </c>
      <c r="I189" s="51" t="s">
        <v>60</v>
      </c>
      <c r="J189" s="51" t="s">
        <v>58</v>
      </c>
      <c r="K189" s="51" t="s">
        <v>58</v>
      </c>
      <c r="L189" s="51" t="s">
        <v>59</v>
      </c>
    </row>
    <row r="190" spans="1:12" x14ac:dyDescent="0.2">
      <c r="A190" s="53">
        <v>981</v>
      </c>
      <c r="B190" s="51" t="s">
        <v>248</v>
      </c>
      <c r="C190" s="51" t="s">
        <v>57</v>
      </c>
      <c r="D190" s="51" t="s">
        <v>57</v>
      </c>
      <c r="E190" s="51" t="s">
        <v>57</v>
      </c>
      <c r="F190" s="51" t="s">
        <v>57</v>
      </c>
      <c r="G190" s="51" t="s">
        <v>58</v>
      </c>
      <c r="H190" s="51" t="s">
        <v>59</v>
      </c>
      <c r="I190" s="51" t="s">
        <v>60</v>
      </c>
      <c r="J190" s="51" t="s">
        <v>58</v>
      </c>
      <c r="K190" s="51" t="s">
        <v>58</v>
      </c>
      <c r="L190" s="51" t="s">
        <v>59</v>
      </c>
    </row>
    <row r="191" spans="1:12" x14ac:dyDescent="0.2">
      <c r="A191" s="53">
        <v>982</v>
      </c>
      <c r="B191" s="51" t="s">
        <v>249</v>
      </c>
      <c r="C191" s="51" t="s">
        <v>57</v>
      </c>
      <c r="D191" s="51" t="s">
        <v>57</v>
      </c>
      <c r="E191" s="51" t="s">
        <v>57</v>
      </c>
      <c r="F191" s="51" t="s">
        <v>57</v>
      </c>
      <c r="G191" s="51" t="s">
        <v>58</v>
      </c>
      <c r="H191" s="51" t="s">
        <v>59</v>
      </c>
      <c r="I191" s="51" t="s">
        <v>60</v>
      </c>
      <c r="J191" s="51" t="s">
        <v>58</v>
      </c>
      <c r="K191" s="51" t="s">
        <v>58</v>
      </c>
      <c r="L191" s="51" t="s">
        <v>59</v>
      </c>
    </row>
    <row r="192" spans="1:12" x14ac:dyDescent="0.2">
      <c r="A192" s="53">
        <v>983</v>
      </c>
      <c r="B192" s="51" t="s">
        <v>250</v>
      </c>
      <c r="C192" s="51" t="s">
        <v>57</v>
      </c>
      <c r="D192" s="51" t="s">
        <v>57</v>
      </c>
      <c r="E192" s="51" t="s">
        <v>57</v>
      </c>
      <c r="F192" s="51" t="s">
        <v>57</v>
      </c>
      <c r="G192" s="51" t="s">
        <v>58</v>
      </c>
      <c r="H192" s="51" t="s">
        <v>59</v>
      </c>
      <c r="I192" s="51" t="s">
        <v>60</v>
      </c>
      <c r="J192" s="51" t="s">
        <v>58</v>
      </c>
      <c r="K192" s="51" t="s">
        <v>58</v>
      </c>
      <c r="L192" s="51" t="s">
        <v>59</v>
      </c>
    </row>
    <row r="193" spans="1:12" x14ac:dyDescent="0.2">
      <c r="A193" s="53">
        <v>984</v>
      </c>
      <c r="B193" s="51" t="s">
        <v>251</v>
      </c>
      <c r="C193" s="51" t="s">
        <v>57</v>
      </c>
      <c r="D193" s="51" t="s">
        <v>57</v>
      </c>
      <c r="E193" s="51" t="s">
        <v>57</v>
      </c>
      <c r="F193" s="51" t="s">
        <v>57</v>
      </c>
      <c r="G193" s="51" t="s">
        <v>58</v>
      </c>
      <c r="H193" s="51" t="s">
        <v>59</v>
      </c>
      <c r="I193" s="51" t="s">
        <v>60</v>
      </c>
      <c r="J193" s="51" t="s">
        <v>58</v>
      </c>
      <c r="K193" s="51" t="s">
        <v>58</v>
      </c>
      <c r="L193" s="51" t="s">
        <v>59</v>
      </c>
    </row>
    <row r="194" spans="1:12" x14ac:dyDescent="0.2">
      <c r="A194" s="53">
        <v>990</v>
      </c>
      <c r="B194" s="51" t="s">
        <v>252</v>
      </c>
      <c r="C194" s="51" t="s">
        <v>57</v>
      </c>
      <c r="D194" s="51" t="s">
        <v>57</v>
      </c>
      <c r="E194" s="51" t="s">
        <v>57</v>
      </c>
      <c r="F194" s="51" t="s">
        <v>57</v>
      </c>
      <c r="G194" s="51" t="s">
        <v>58</v>
      </c>
      <c r="H194" s="51" t="s">
        <v>59</v>
      </c>
      <c r="I194" s="51" t="s">
        <v>60</v>
      </c>
      <c r="J194" s="51" t="s">
        <v>58</v>
      </c>
      <c r="K194" s="51" t="s">
        <v>58</v>
      </c>
      <c r="L194" s="51" t="s">
        <v>59</v>
      </c>
    </row>
    <row r="195" spans="1:12" x14ac:dyDescent="0.2">
      <c r="A195" s="53">
        <v>1000</v>
      </c>
      <c r="B195" s="51" t="s">
        <v>867</v>
      </c>
      <c r="C195" s="51" t="s">
        <v>57</v>
      </c>
      <c r="D195" s="51" t="s">
        <v>57</v>
      </c>
      <c r="E195" s="51" t="s">
        <v>57</v>
      </c>
      <c r="F195" s="51" t="s">
        <v>57</v>
      </c>
      <c r="G195" s="51" t="s">
        <v>58</v>
      </c>
      <c r="H195" s="51" t="s">
        <v>59</v>
      </c>
      <c r="I195" s="51" t="s">
        <v>60</v>
      </c>
      <c r="J195" s="51" t="s">
        <v>58</v>
      </c>
      <c r="K195" s="51" t="s">
        <v>58</v>
      </c>
      <c r="L195" s="51" t="s">
        <v>59</v>
      </c>
    </row>
    <row r="196" spans="1:12" x14ac:dyDescent="0.2">
      <c r="A196" s="53">
        <v>1001</v>
      </c>
      <c r="B196" s="51" t="s">
        <v>253</v>
      </c>
      <c r="C196" s="51" t="s">
        <v>57</v>
      </c>
      <c r="D196" s="51" t="s">
        <v>57</v>
      </c>
      <c r="E196" s="51" t="s">
        <v>57</v>
      </c>
      <c r="F196" s="51" t="s">
        <v>57</v>
      </c>
      <c r="G196" s="51" t="s">
        <v>58</v>
      </c>
      <c r="H196" s="51" t="s">
        <v>59</v>
      </c>
      <c r="I196" s="51" t="s">
        <v>60</v>
      </c>
      <c r="J196" s="51" t="s">
        <v>58</v>
      </c>
      <c r="K196" s="51" t="s">
        <v>58</v>
      </c>
      <c r="L196" s="51" t="s">
        <v>59</v>
      </c>
    </row>
    <row r="197" spans="1:12" x14ac:dyDescent="0.2">
      <c r="A197" s="53">
        <v>1002</v>
      </c>
      <c r="B197" s="51" t="s">
        <v>254</v>
      </c>
      <c r="C197" s="51" t="s">
        <v>57</v>
      </c>
      <c r="D197" s="51" t="s">
        <v>57</v>
      </c>
      <c r="E197" s="51" t="s">
        <v>57</v>
      </c>
      <c r="F197" s="51" t="s">
        <v>57</v>
      </c>
      <c r="G197" s="51" t="s">
        <v>58</v>
      </c>
      <c r="H197" s="51" t="s">
        <v>59</v>
      </c>
      <c r="I197" s="51" t="s">
        <v>60</v>
      </c>
      <c r="J197" s="51" t="s">
        <v>58</v>
      </c>
      <c r="K197" s="51" t="s">
        <v>58</v>
      </c>
      <c r="L197" s="51" t="s">
        <v>59</v>
      </c>
    </row>
    <row r="198" spans="1:12" x14ac:dyDescent="0.2">
      <c r="A198" s="53">
        <v>1003</v>
      </c>
      <c r="B198" s="51" t="s">
        <v>255</v>
      </c>
      <c r="C198" s="51" t="s">
        <v>57</v>
      </c>
      <c r="D198" s="51" t="s">
        <v>57</v>
      </c>
      <c r="E198" s="51" t="s">
        <v>57</v>
      </c>
      <c r="F198" s="51" t="s">
        <v>57</v>
      </c>
      <c r="G198" s="51" t="s">
        <v>58</v>
      </c>
      <c r="H198" s="51" t="s">
        <v>59</v>
      </c>
      <c r="I198" s="51" t="s">
        <v>60</v>
      </c>
      <c r="J198" s="51" t="s">
        <v>58</v>
      </c>
      <c r="K198" s="51" t="s">
        <v>58</v>
      </c>
      <c r="L198" s="51" t="s">
        <v>59</v>
      </c>
    </row>
    <row r="199" spans="1:12" x14ac:dyDescent="0.2">
      <c r="A199" s="53">
        <v>1004</v>
      </c>
      <c r="B199" s="51" t="s">
        <v>256</v>
      </c>
      <c r="C199" s="51" t="s">
        <v>57</v>
      </c>
      <c r="D199" s="51" t="s">
        <v>57</v>
      </c>
      <c r="E199" s="51" t="s">
        <v>57</v>
      </c>
      <c r="F199" s="51" t="s">
        <v>57</v>
      </c>
      <c r="G199" s="51" t="s">
        <v>58</v>
      </c>
      <c r="H199" s="51" t="s">
        <v>59</v>
      </c>
      <c r="I199" s="51" t="s">
        <v>60</v>
      </c>
      <c r="J199" s="51" t="s">
        <v>58</v>
      </c>
      <c r="K199" s="51" t="s">
        <v>58</v>
      </c>
      <c r="L199" s="51" t="s">
        <v>59</v>
      </c>
    </row>
    <row r="200" spans="1:12" x14ac:dyDescent="0.2">
      <c r="A200" s="53">
        <v>1005</v>
      </c>
      <c r="B200" s="51" t="s">
        <v>257</v>
      </c>
      <c r="C200" s="51" t="s">
        <v>57</v>
      </c>
      <c r="D200" s="51" t="s">
        <v>57</v>
      </c>
      <c r="E200" s="51" t="s">
        <v>57</v>
      </c>
      <c r="F200" s="51" t="s">
        <v>57</v>
      </c>
      <c r="G200" s="51" t="s">
        <v>58</v>
      </c>
      <c r="H200" s="51" t="s">
        <v>59</v>
      </c>
      <c r="I200" s="51" t="s">
        <v>60</v>
      </c>
      <c r="J200" s="51" t="s">
        <v>58</v>
      </c>
      <c r="K200" s="51" t="s">
        <v>58</v>
      </c>
      <c r="L200" s="51" t="s">
        <v>59</v>
      </c>
    </row>
    <row r="201" spans="1:12" x14ac:dyDescent="0.2">
      <c r="A201" s="53">
        <v>1006</v>
      </c>
      <c r="B201" s="51" t="s">
        <v>258</v>
      </c>
      <c r="C201" s="51" t="s">
        <v>57</v>
      </c>
      <c r="D201" s="51" t="s">
        <v>57</v>
      </c>
      <c r="E201" s="51" t="s">
        <v>57</v>
      </c>
      <c r="F201" s="51" t="s">
        <v>57</v>
      </c>
      <c r="G201" s="51" t="s">
        <v>58</v>
      </c>
      <c r="H201" s="51" t="s">
        <v>59</v>
      </c>
      <c r="I201" s="51" t="s">
        <v>60</v>
      </c>
      <c r="J201" s="51" t="s">
        <v>58</v>
      </c>
      <c r="K201" s="51" t="s">
        <v>58</v>
      </c>
      <c r="L201" s="51" t="s">
        <v>59</v>
      </c>
    </row>
    <row r="202" spans="1:12" x14ac:dyDescent="0.2">
      <c r="A202" s="53">
        <v>1007</v>
      </c>
      <c r="B202" s="51" t="s">
        <v>259</v>
      </c>
      <c r="C202" s="51" t="s">
        <v>57</v>
      </c>
      <c r="D202" s="51" t="s">
        <v>57</v>
      </c>
      <c r="E202" s="51" t="s">
        <v>57</v>
      </c>
      <c r="F202" s="51" t="s">
        <v>57</v>
      </c>
      <c r="G202" s="51" t="s">
        <v>58</v>
      </c>
      <c r="H202" s="51" t="s">
        <v>59</v>
      </c>
      <c r="I202" s="51" t="s">
        <v>60</v>
      </c>
      <c r="J202" s="51" t="s">
        <v>58</v>
      </c>
      <c r="K202" s="51" t="s">
        <v>58</v>
      </c>
      <c r="L202" s="51" t="s">
        <v>59</v>
      </c>
    </row>
    <row r="203" spans="1:12" x14ac:dyDescent="0.2">
      <c r="A203" s="53">
        <v>1008</v>
      </c>
      <c r="B203" s="51" t="s">
        <v>260</v>
      </c>
      <c r="C203" s="51" t="s">
        <v>57</v>
      </c>
      <c r="D203" s="51" t="s">
        <v>57</v>
      </c>
      <c r="E203" s="51" t="s">
        <v>57</v>
      </c>
      <c r="F203" s="51" t="s">
        <v>57</v>
      </c>
      <c r="G203" s="51" t="s">
        <v>58</v>
      </c>
      <c r="H203" s="51" t="s">
        <v>59</v>
      </c>
      <c r="I203" s="51" t="s">
        <v>60</v>
      </c>
      <c r="J203" s="51" t="s">
        <v>58</v>
      </c>
      <c r="K203" s="51" t="s">
        <v>58</v>
      </c>
      <c r="L203" s="51" t="s">
        <v>59</v>
      </c>
    </row>
    <row r="204" spans="1:12" x14ac:dyDescent="0.2">
      <c r="A204" s="53">
        <v>1100</v>
      </c>
      <c r="B204" s="51" t="s">
        <v>261</v>
      </c>
      <c r="C204" s="51" t="s">
        <v>57</v>
      </c>
      <c r="D204" s="51" t="s">
        <v>57</v>
      </c>
      <c r="E204" s="51" t="s">
        <v>57</v>
      </c>
      <c r="F204" s="51" t="s">
        <v>57</v>
      </c>
      <c r="G204" s="51" t="s">
        <v>58</v>
      </c>
      <c r="H204" s="51" t="s">
        <v>59</v>
      </c>
      <c r="I204" s="51" t="s">
        <v>60</v>
      </c>
      <c r="J204" s="51" t="s">
        <v>58</v>
      </c>
      <c r="K204" s="51" t="s">
        <v>58</v>
      </c>
      <c r="L204" s="51" t="s">
        <v>59</v>
      </c>
    </row>
    <row r="205" spans="1:12" x14ac:dyDescent="0.2">
      <c r="A205" s="53">
        <v>1101</v>
      </c>
      <c r="B205" s="51" t="s">
        <v>262</v>
      </c>
      <c r="C205" s="51" t="s">
        <v>57</v>
      </c>
      <c r="D205" s="51" t="s">
        <v>57</v>
      </c>
      <c r="E205" s="51" t="s">
        <v>57</v>
      </c>
      <c r="F205" s="51" t="s">
        <v>57</v>
      </c>
      <c r="G205" s="51" t="s">
        <v>58</v>
      </c>
      <c r="H205" s="51" t="s">
        <v>59</v>
      </c>
      <c r="I205" s="51" t="s">
        <v>60</v>
      </c>
      <c r="J205" s="51" t="s">
        <v>58</v>
      </c>
      <c r="K205" s="51" t="s">
        <v>58</v>
      </c>
      <c r="L205" s="51" t="s">
        <v>59</v>
      </c>
    </row>
    <row r="206" spans="1:12" x14ac:dyDescent="0.2">
      <c r="A206" s="53">
        <v>1102</v>
      </c>
      <c r="B206" s="51" t="s">
        <v>263</v>
      </c>
      <c r="C206" s="51" t="s">
        <v>57</v>
      </c>
      <c r="D206" s="51" t="s">
        <v>57</v>
      </c>
      <c r="E206" s="51" t="s">
        <v>57</v>
      </c>
      <c r="F206" s="51" t="s">
        <v>57</v>
      </c>
      <c r="G206" s="51" t="s">
        <v>58</v>
      </c>
      <c r="H206" s="51" t="s">
        <v>59</v>
      </c>
      <c r="I206" s="51" t="s">
        <v>60</v>
      </c>
      <c r="J206" s="51" t="s">
        <v>58</v>
      </c>
      <c r="K206" s="51" t="s">
        <v>58</v>
      </c>
      <c r="L206" s="51" t="s">
        <v>59</v>
      </c>
    </row>
    <row r="207" spans="1:12" x14ac:dyDescent="0.2">
      <c r="A207" s="53">
        <v>1103</v>
      </c>
      <c r="B207" s="51" t="s">
        <v>264</v>
      </c>
      <c r="C207" s="51" t="s">
        <v>57</v>
      </c>
      <c r="D207" s="51" t="s">
        <v>57</v>
      </c>
      <c r="E207" s="51" t="s">
        <v>57</v>
      </c>
      <c r="F207" s="51" t="s">
        <v>57</v>
      </c>
      <c r="G207" s="51" t="s">
        <v>58</v>
      </c>
      <c r="H207" s="51" t="s">
        <v>59</v>
      </c>
      <c r="I207" s="51" t="s">
        <v>60</v>
      </c>
      <c r="J207" s="51" t="s">
        <v>58</v>
      </c>
      <c r="K207" s="51" t="s">
        <v>58</v>
      </c>
      <c r="L207" s="51" t="s">
        <v>59</v>
      </c>
    </row>
    <row r="208" spans="1:12" x14ac:dyDescent="0.2">
      <c r="A208" s="53">
        <v>1110</v>
      </c>
      <c r="B208" s="51" t="s">
        <v>265</v>
      </c>
      <c r="C208" s="51" t="s">
        <v>57</v>
      </c>
      <c r="D208" s="51" t="s">
        <v>57</v>
      </c>
      <c r="E208" s="51" t="s">
        <v>57</v>
      </c>
      <c r="F208" s="51" t="s">
        <v>57</v>
      </c>
      <c r="G208" s="51" t="s">
        <v>58</v>
      </c>
      <c r="H208" s="51" t="s">
        <v>59</v>
      </c>
      <c r="I208" s="51" t="s">
        <v>60</v>
      </c>
      <c r="J208" s="51" t="s">
        <v>58</v>
      </c>
      <c r="K208" s="51" t="s">
        <v>58</v>
      </c>
      <c r="L208" s="51" t="s">
        <v>59</v>
      </c>
    </row>
    <row r="209" spans="1:12" x14ac:dyDescent="0.2">
      <c r="A209" s="53">
        <v>1111</v>
      </c>
      <c r="B209" s="51" t="s">
        <v>266</v>
      </c>
      <c r="C209" s="51" t="s">
        <v>57</v>
      </c>
      <c r="D209" s="51" t="s">
        <v>57</v>
      </c>
      <c r="E209" s="51" t="s">
        <v>57</v>
      </c>
      <c r="F209" s="51" t="s">
        <v>57</v>
      </c>
      <c r="G209" s="51" t="s">
        <v>58</v>
      </c>
      <c r="H209" s="51" t="s">
        <v>59</v>
      </c>
      <c r="I209" s="51" t="s">
        <v>60</v>
      </c>
      <c r="J209" s="51" t="s">
        <v>58</v>
      </c>
      <c r="K209" s="51" t="s">
        <v>58</v>
      </c>
      <c r="L209" s="51" t="s">
        <v>59</v>
      </c>
    </row>
    <row r="210" spans="1:12" x14ac:dyDescent="0.2">
      <c r="A210" s="53">
        <v>1112</v>
      </c>
      <c r="B210" s="51" t="s">
        <v>267</v>
      </c>
      <c r="C210" s="51" t="s">
        <v>57</v>
      </c>
      <c r="D210" s="51" t="s">
        <v>57</v>
      </c>
      <c r="E210" s="51" t="s">
        <v>57</v>
      </c>
      <c r="F210" s="51" t="s">
        <v>57</v>
      </c>
      <c r="G210" s="51" t="s">
        <v>58</v>
      </c>
      <c r="H210" s="51" t="s">
        <v>59</v>
      </c>
      <c r="I210" s="51" t="s">
        <v>60</v>
      </c>
      <c r="J210" s="51" t="s">
        <v>58</v>
      </c>
      <c r="K210" s="51" t="s">
        <v>58</v>
      </c>
      <c r="L210" s="51" t="s">
        <v>59</v>
      </c>
    </row>
    <row r="211" spans="1:12" x14ac:dyDescent="0.2">
      <c r="A211" s="53">
        <v>1113</v>
      </c>
      <c r="B211" s="51" t="s">
        <v>268</v>
      </c>
      <c r="C211" s="51" t="s">
        <v>57</v>
      </c>
      <c r="D211" s="51" t="s">
        <v>57</v>
      </c>
      <c r="E211" s="51" t="s">
        <v>57</v>
      </c>
      <c r="F211" s="51" t="s">
        <v>57</v>
      </c>
      <c r="G211" s="51" t="s">
        <v>58</v>
      </c>
      <c r="H211" s="51" t="s">
        <v>59</v>
      </c>
      <c r="I211" s="51" t="s">
        <v>60</v>
      </c>
      <c r="J211" s="51" t="s">
        <v>58</v>
      </c>
      <c r="K211" s="51" t="s">
        <v>58</v>
      </c>
      <c r="L211" s="51" t="s">
        <v>59</v>
      </c>
    </row>
    <row r="212" spans="1:12" x14ac:dyDescent="0.2">
      <c r="A212" s="53">
        <v>1114</v>
      </c>
      <c r="B212" s="51" t="s">
        <v>269</v>
      </c>
      <c r="C212" s="51" t="s">
        <v>57</v>
      </c>
      <c r="D212" s="51" t="s">
        <v>57</v>
      </c>
      <c r="E212" s="51" t="s">
        <v>57</v>
      </c>
      <c r="F212" s="51" t="s">
        <v>57</v>
      </c>
      <c r="G212" s="51" t="s">
        <v>58</v>
      </c>
      <c r="H212" s="51" t="s">
        <v>59</v>
      </c>
      <c r="I212" s="51" t="s">
        <v>60</v>
      </c>
      <c r="J212" s="51" t="s">
        <v>58</v>
      </c>
      <c r="K212" s="51" t="s">
        <v>58</v>
      </c>
      <c r="L212" s="51" t="s">
        <v>59</v>
      </c>
    </row>
    <row r="213" spans="1:12" x14ac:dyDescent="0.2">
      <c r="A213" s="53">
        <v>1120</v>
      </c>
      <c r="B213" s="51" t="s">
        <v>270</v>
      </c>
      <c r="C213" s="51" t="s">
        <v>57</v>
      </c>
      <c r="D213" s="51" t="s">
        <v>57</v>
      </c>
      <c r="E213" s="51" t="s">
        <v>57</v>
      </c>
      <c r="F213" s="51" t="s">
        <v>57</v>
      </c>
      <c r="G213" s="51" t="s">
        <v>58</v>
      </c>
      <c r="H213" s="51" t="s">
        <v>59</v>
      </c>
      <c r="I213" s="51" t="s">
        <v>60</v>
      </c>
      <c r="J213" s="51" t="s">
        <v>58</v>
      </c>
      <c r="K213" s="51" t="s">
        <v>58</v>
      </c>
      <c r="L213" s="51" t="s">
        <v>59</v>
      </c>
    </row>
    <row r="214" spans="1:12" x14ac:dyDescent="0.2">
      <c r="A214" s="53">
        <v>1121</v>
      </c>
      <c r="B214" s="51" t="s">
        <v>271</v>
      </c>
      <c r="C214" s="51" t="s">
        <v>57</v>
      </c>
      <c r="D214" s="51" t="s">
        <v>57</v>
      </c>
      <c r="E214" s="51" t="s">
        <v>57</v>
      </c>
      <c r="F214" s="51" t="s">
        <v>57</v>
      </c>
      <c r="G214" s="51" t="s">
        <v>58</v>
      </c>
      <c r="H214" s="51" t="s">
        <v>59</v>
      </c>
      <c r="I214" s="51" t="s">
        <v>60</v>
      </c>
      <c r="J214" s="51" t="s">
        <v>58</v>
      </c>
      <c r="K214" s="51" t="s">
        <v>58</v>
      </c>
      <c r="L214" s="51" t="s">
        <v>59</v>
      </c>
    </row>
    <row r="215" spans="1:12" x14ac:dyDescent="0.2">
      <c r="A215" s="53">
        <v>1122</v>
      </c>
      <c r="B215" s="51" t="s">
        <v>272</v>
      </c>
      <c r="C215" s="51" t="s">
        <v>57</v>
      </c>
      <c r="D215" s="51" t="s">
        <v>57</v>
      </c>
      <c r="E215" s="51" t="s">
        <v>57</v>
      </c>
      <c r="F215" s="51" t="s">
        <v>57</v>
      </c>
      <c r="G215" s="51" t="s">
        <v>58</v>
      </c>
      <c r="H215" s="51" t="s">
        <v>59</v>
      </c>
      <c r="I215" s="51" t="s">
        <v>60</v>
      </c>
      <c r="J215" s="51" t="s">
        <v>58</v>
      </c>
      <c r="K215" s="51" t="s">
        <v>58</v>
      </c>
      <c r="L215" s="51" t="s">
        <v>59</v>
      </c>
    </row>
    <row r="216" spans="1:12" x14ac:dyDescent="0.2">
      <c r="A216" s="53">
        <v>1123</v>
      </c>
      <c r="B216" s="51" t="s">
        <v>273</v>
      </c>
      <c r="C216" s="51" t="s">
        <v>57</v>
      </c>
      <c r="D216" s="51" t="s">
        <v>57</v>
      </c>
      <c r="E216" s="51" t="s">
        <v>57</v>
      </c>
      <c r="F216" s="51" t="s">
        <v>57</v>
      </c>
      <c r="G216" s="51" t="s">
        <v>58</v>
      </c>
      <c r="H216" s="51" t="s">
        <v>59</v>
      </c>
      <c r="I216" s="51" t="s">
        <v>60</v>
      </c>
      <c r="J216" s="51" t="s">
        <v>58</v>
      </c>
      <c r="K216" s="51" t="s">
        <v>58</v>
      </c>
      <c r="L216" s="51" t="s">
        <v>59</v>
      </c>
    </row>
    <row r="217" spans="1:12" x14ac:dyDescent="0.2">
      <c r="A217" s="53">
        <v>1124</v>
      </c>
      <c r="B217" s="51" t="s">
        <v>274</v>
      </c>
      <c r="C217" s="51" t="s">
        <v>57</v>
      </c>
      <c r="D217" s="51" t="s">
        <v>57</v>
      </c>
      <c r="E217" s="51" t="s">
        <v>57</v>
      </c>
      <c r="F217" s="51" t="s">
        <v>57</v>
      </c>
      <c r="G217" s="51" t="s">
        <v>58</v>
      </c>
      <c r="H217" s="51" t="s">
        <v>59</v>
      </c>
      <c r="I217" s="51" t="s">
        <v>60</v>
      </c>
      <c r="J217" s="51" t="s">
        <v>58</v>
      </c>
      <c r="K217" s="51" t="s">
        <v>58</v>
      </c>
      <c r="L217" s="51" t="s">
        <v>59</v>
      </c>
    </row>
    <row r="218" spans="1:12" x14ac:dyDescent="0.2">
      <c r="A218" s="53">
        <v>1130</v>
      </c>
      <c r="B218" s="51" t="s">
        <v>275</v>
      </c>
      <c r="C218" s="51" t="s">
        <v>57</v>
      </c>
      <c r="D218" s="51" t="s">
        <v>57</v>
      </c>
      <c r="E218" s="51" t="s">
        <v>57</v>
      </c>
      <c r="F218" s="51" t="s">
        <v>57</v>
      </c>
      <c r="G218" s="51" t="s">
        <v>58</v>
      </c>
      <c r="H218" s="51" t="s">
        <v>59</v>
      </c>
      <c r="I218" s="51" t="s">
        <v>60</v>
      </c>
      <c r="J218" s="51" t="s">
        <v>58</v>
      </c>
      <c r="K218" s="51" t="s">
        <v>58</v>
      </c>
      <c r="L218" s="51" t="s">
        <v>59</v>
      </c>
    </row>
    <row r="219" spans="1:12" x14ac:dyDescent="0.2">
      <c r="A219" s="53">
        <v>1131</v>
      </c>
      <c r="B219" s="51" t="s">
        <v>276</v>
      </c>
      <c r="C219" s="51" t="s">
        <v>57</v>
      </c>
      <c r="D219" s="51" t="s">
        <v>57</v>
      </c>
      <c r="E219" s="51" t="s">
        <v>57</v>
      </c>
      <c r="F219" s="51" t="s">
        <v>57</v>
      </c>
      <c r="G219" s="51" t="s">
        <v>58</v>
      </c>
      <c r="H219" s="51" t="s">
        <v>59</v>
      </c>
      <c r="I219" s="51" t="s">
        <v>60</v>
      </c>
      <c r="J219" s="51" t="s">
        <v>58</v>
      </c>
      <c r="K219" s="51" t="s">
        <v>58</v>
      </c>
      <c r="L219" s="51" t="s">
        <v>59</v>
      </c>
    </row>
    <row r="220" spans="1:12" x14ac:dyDescent="0.2">
      <c r="A220" s="53">
        <v>1132</v>
      </c>
      <c r="B220" s="51" t="s">
        <v>277</v>
      </c>
      <c r="C220" s="51" t="s">
        <v>57</v>
      </c>
      <c r="D220" s="51" t="s">
        <v>57</v>
      </c>
      <c r="E220" s="51" t="s">
        <v>57</v>
      </c>
      <c r="F220" s="51" t="s">
        <v>57</v>
      </c>
      <c r="G220" s="51" t="s">
        <v>58</v>
      </c>
      <c r="H220" s="51" t="s">
        <v>59</v>
      </c>
      <c r="I220" s="51" t="s">
        <v>60</v>
      </c>
      <c r="J220" s="51" t="s">
        <v>58</v>
      </c>
      <c r="K220" s="51" t="s">
        <v>58</v>
      </c>
      <c r="L220" s="51" t="s">
        <v>59</v>
      </c>
    </row>
    <row r="221" spans="1:12" x14ac:dyDescent="0.2">
      <c r="A221" s="53">
        <v>1133</v>
      </c>
      <c r="B221" s="51" t="s">
        <v>278</v>
      </c>
      <c r="C221" s="51" t="s">
        <v>57</v>
      </c>
      <c r="D221" s="51" t="s">
        <v>57</v>
      </c>
      <c r="E221" s="51" t="s">
        <v>57</v>
      </c>
      <c r="F221" s="51" t="s">
        <v>57</v>
      </c>
      <c r="G221" s="51" t="s">
        <v>58</v>
      </c>
      <c r="H221" s="51" t="s">
        <v>59</v>
      </c>
      <c r="I221" s="51" t="s">
        <v>60</v>
      </c>
      <c r="J221" s="51" t="s">
        <v>58</v>
      </c>
      <c r="K221" s="51" t="s">
        <v>58</v>
      </c>
      <c r="L221" s="51" t="s">
        <v>59</v>
      </c>
    </row>
    <row r="222" spans="1:12" x14ac:dyDescent="0.2">
      <c r="A222" s="53">
        <v>1134</v>
      </c>
      <c r="B222" s="51" t="s">
        <v>279</v>
      </c>
      <c r="C222" s="51" t="s">
        <v>57</v>
      </c>
      <c r="D222" s="51" t="s">
        <v>57</v>
      </c>
      <c r="E222" s="51" t="s">
        <v>57</v>
      </c>
      <c r="F222" s="51" t="s">
        <v>57</v>
      </c>
      <c r="G222" s="51" t="s">
        <v>58</v>
      </c>
      <c r="H222" s="51" t="s">
        <v>59</v>
      </c>
      <c r="I222" s="51" t="s">
        <v>60</v>
      </c>
      <c r="J222" s="51" t="s">
        <v>58</v>
      </c>
      <c r="K222" s="51" t="s">
        <v>58</v>
      </c>
      <c r="L222" s="51" t="s">
        <v>59</v>
      </c>
    </row>
    <row r="223" spans="1:12" x14ac:dyDescent="0.2">
      <c r="A223" s="53">
        <v>1150</v>
      </c>
      <c r="B223" s="51" t="s">
        <v>280</v>
      </c>
      <c r="C223" s="51" t="s">
        <v>57</v>
      </c>
      <c r="D223" s="51" t="s">
        <v>57</v>
      </c>
      <c r="E223" s="51" t="s">
        <v>57</v>
      </c>
      <c r="F223" s="51" t="s">
        <v>57</v>
      </c>
      <c r="G223" s="51" t="s">
        <v>58</v>
      </c>
      <c r="H223" s="51" t="s">
        <v>59</v>
      </c>
      <c r="I223" s="51" t="s">
        <v>60</v>
      </c>
      <c r="J223" s="51" t="s">
        <v>58</v>
      </c>
      <c r="K223" s="51" t="s">
        <v>58</v>
      </c>
      <c r="L223" s="51" t="s">
        <v>59</v>
      </c>
    </row>
    <row r="224" spans="1:12" x14ac:dyDescent="0.2">
      <c r="A224" s="53">
        <v>1151</v>
      </c>
      <c r="B224" s="51" t="s">
        <v>281</v>
      </c>
      <c r="C224" s="51" t="s">
        <v>57</v>
      </c>
      <c r="D224" s="51" t="s">
        <v>57</v>
      </c>
      <c r="E224" s="51" t="s">
        <v>57</v>
      </c>
      <c r="F224" s="51" t="s">
        <v>57</v>
      </c>
      <c r="G224" s="51" t="s">
        <v>58</v>
      </c>
      <c r="H224" s="51" t="s">
        <v>59</v>
      </c>
      <c r="I224" s="51" t="s">
        <v>60</v>
      </c>
      <c r="J224" s="51" t="s">
        <v>58</v>
      </c>
      <c r="K224" s="51" t="s">
        <v>58</v>
      </c>
      <c r="L224" s="51" t="s">
        <v>59</v>
      </c>
    </row>
    <row r="225" spans="1:12" x14ac:dyDescent="0.2">
      <c r="A225" s="53">
        <v>1152</v>
      </c>
      <c r="B225" s="51" t="s">
        <v>282</v>
      </c>
      <c r="C225" s="51" t="s">
        <v>57</v>
      </c>
      <c r="D225" s="51" t="s">
        <v>57</v>
      </c>
      <c r="E225" s="51" t="s">
        <v>57</v>
      </c>
      <c r="F225" s="51" t="s">
        <v>57</v>
      </c>
      <c r="G225" s="51" t="s">
        <v>58</v>
      </c>
      <c r="H225" s="51" t="s">
        <v>59</v>
      </c>
      <c r="I225" s="51" t="s">
        <v>60</v>
      </c>
      <c r="J225" s="51" t="s">
        <v>58</v>
      </c>
      <c r="K225" s="51" t="s">
        <v>58</v>
      </c>
      <c r="L225" s="51" t="s">
        <v>59</v>
      </c>
    </row>
    <row r="226" spans="1:12" x14ac:dyDescent="0.2">
      <c r="A226" s="53">
        <v>1160</v>
      </c>
      <c r="B226" s="51" t="s">
        <v>283</v>
      </c>
      <c r="C226" s="51" t="s">
        <v>57</v>
      </c>
      <c r="D226" s="51" t="s">
        <v>57</v>
      </c>
      <c r="E226" s="51" t="s">
        <v>57</v>
      </c>
      <c r="F226" s="51" t="s">
        <v>57</v>
      </c>
      <c r="G226" s="51" t="s">
        <v>58</v>
      </c>
      <c r="H226" s="51" t="s">
        <v>59</v>
      </c>
      <c r="I226" s="51" t="s">
        <v>60</v>
      </c>
      <c r="J226" s="51" t="s">
        <v>58</v>
      </c>
      <c r="K226" s="51" t="s">
        <v>58</v>
      </c>
      <c r="L226" s="51" t="s">
        <v>59</v>
      </c>
    </row>
    <row r="227" spans="1:12" x14ac:dyDescent="0.2">
      <c r="A227" s="53">
        <v>1161</v>
      </c>
      <c r="B227" s="51" t="s">
        <v>284</v>
      </c>
      <c r="C227" s="51" t="s">
        <v>57</v>
      </c>
      <c r="D227" s="51" t="s">
        <v>57</v>
      </c>
      <c r="E227" s="51" t="s">
        <v>57</v>
      </c>
      <c r="F227" s="51" t="s">
        <v>57</v>
      </c>
      <c r="G227" s="51" t="s">
        <v>58</v>
      </c>
      <c r="H227" s="51" t="s">
        <v>59</v>
      </c>
      <c r="I227" s="51" t="s">
        <v>60</v>
      </c>
      <c r="J227" s="51" t="s">
        <v>58</v>
      </c>
      <c r="K227" s="51" t="s">
        <v>58</v>
      </c>
      <c r="L227" s="51" t="s">
        <v>59</v>
      </c>
    </row>
    <row r="228" spans="1:12" x14ac:dyDescent="0.2">
      <c r="A228" s="53">
        <v>1162</v>
      </c>
      <c r="B228" s="51" t="s">
        <v>285</v>
      </c>
      <c r="C228" s="51" t="s">
        <v>57</v>
      </c>
      <c r="D228" s="51" t="s">
        <v>57</v>
      </c>
      <c r="E228" s="51" t="s">
        <v>57</v>
      </c>
      <c r="F228" s="51" t="s">
        <v>57</v>
      </c>
      <c r="G228" s="51" t="s">
        <v>58</v>
      </c>
      <c r="H228" s="51" t="s">
        <v>59</v>
      </c>
      <c r="I228" s="51" t="s">
        <v>60</v>
      </c>
      <c r="J228" s="51" t="s">
        <v>58</v>
      </c>
      <c r="K228" s="51" t="s">
        <v>58</v>
      </c>
      <c r="L228" s="51" t="s">
        <v>59</v>
      </c>
    </row>
    <row r="229" spans="1:12" x14ac:dyDescent="0.2">
      <c r="A229" s="53">
        <v>1220</v>
      </c>
      <c r="B229" s="51" t="s">
        <v>286</v>
      </c>
      <c r="C229" s="51" t="s">
        <v>57</v>
      </c>
      <c r="D229" s="51" t="s">
        <v>57</v>
      </c>
      <c r="E229" s="51" t="s">
        <v>57</v>
      </c>
      <c r="F229" s="51" t="s">
        <v>57</v>
      </c>
      <c r="G229" s="51" t="s">
        <v>58</v>
      </c>
      <c r="H229" s="51" t="s">
        <v>59</v>
      </c>
      <c r="I229" s="51" t="s">
        <v>287</v>
      </c>
      <c r="J229" s="51" t="s">
        <v>58</v>
      </c>
      <c r="K229" s="51" t="s">
        <v>58</v>
      </c>
      <c r="L229" s="51" t="s">
        <v>59</v>
      </c>
    </row>
    <row r="230" spans="1:12" x14ac:dyDescent="0.2">
      <c r="A230" s="53">
        <v>1221</v>
      </c>
      <c r="B230" s="51" t="s">
        <v>288</v>
      </c>
      <c r="C230" s="51" t="s">
        <v>57</v>
      </c>
      <c r="D230" s="51" t="s">
        <v>57</v>
      </c>
      <c r="E230" s="51" t="s">
        <v>57</v>
      </c>
      <c r="F230" s="51" t="s">
        <v>57</v>
      </c>
      <c r="G230" s="51" t="s">
        <v>58</v>
      </c>
      <c r="H230" s="51" t="s">
        <v>59</v>
      </c>
      <c r="I230" s="51" t="s">
        <v>287</v>
      </c>
      <c r="J230" s="51" t="s">
        <v>58</v>
      </c>
      <c r="K230" s="51" t="s">
        <v>58</v>
      </c>
      <c r="L230" s="51" t="s">
        <v>59</v>
      </c>
    </row>
    <row r="231" spans="1:12" x14ac:dyDescent="0.2">
      <c r="A231" s="53">
        <v>1222</v>
      </c>
      <c r="B231" s="51" t="s">
        <v>289</v>
      </c>
      <c r="C231" s="51" t="s">
        <v>57</v>
      </c>
      <c r="D231" s="51" t="s">
        <v>57</v>
      </c>
      <c r="E231" s="51" t="s">
        <v>57</v>
      </c>
      <c r="F231" s="51" t="s">
        <v>57</v>
      </c>
      <c r="G231" s="51" t="s">
        <v>58</v>
      </c>
      <c r="H231" s="51" t="s">
        <v>59</v>
      </c>
      <c r="I231" s="51" t="s">
        <v>287</v>
      </c>
      <c r="J231" s="51" t="s">
        <v>58</v>
      </c>
      <c r="K231" s="51" t="s">
        <v>58</v>
      </c>
      <c r="L231" s="51" t="s">
        <v>59</v>
      </c>
    </row>
    <row r="232" spans="1:12" x14ac:dyDescent="0.2">
      <c r="A232" s="53">
        <v>1223</v>
      </c>
      <c r="B232" s="51" t="s">
        <v>290</v>
      </c>
      <c r="C232" s="51" t="s">
        <v>57</v>
      </c>
      <c r="D232" s="51" t="s">
        <v>57</v>
      </c>
      <c r="E232" s="51" t="s">
        <v>57</v>
      </c>
      <c r="F232" s="51" t="s">
        <v>57</v>
      </c>
      <c r="G232" s="51" t="s">
        <v>58</v>
      </c>
      <c r="H232" s="51" t="s">
        <v>59</v>
      </c>
      <c r="I232" s="51" t="s">
        <v>287</v>
      </c>
      <c r="J232" s="51" t="s">
        <v>58</v>
      </c>
      <c r="K232" s="51" t="s">
        <v>58</v>
      </c>
      <c r="L232" s="51" t="s">
        <v>59</v>
      </c>
    </row>
    <row r="233" spans="1:12" x14ac:dyDescent="0.2">
      <c r="A233" s="53">
        <v>1224</v>
      </c>
      <c r="B233" s="51" t="s">
        <v>291</v>
      </c>
      <c r="C233" s="51" t="s">
        <v>57</v>
      </c>
      <c r="D233" s="51" t="s">
        <v>57</v>
      </c>
      <c r="E233" s="51" t="s">
        <v>57</v>
      </c>
      <c r="F233" s="51" t="s">
        <v>57</v>
      </c>
      <c r="G233" s="51" t="s">
        <v>58</v>
      </c>
      <c r="H233" s="51" t="s">
        <v>59</v>
      </c>
      <c r="I233" s="51" t="s">
        <v>287</v>
      </c>
      <c r="J233" s="51" t="s">
        <v>58</v>
      </c>
      <c r="K233" s="51" t="s">
        <v>58</v>
      </c>
      <c r="L233" s="51" t="s">
        <v>59</v>
      </c>
    </row>
    <row r="234" spans="1:12" x14ac:dyDescent="0.2">
      <c r="A234" s="53">
        <v>1300</v>
      </c>
      <c r="B234" s="51" t="s">
        <v>292</v>
      </c>
      <c r="C234" s="51" t="s">
        <v>57</v>
      </c>
      <c r="D234" s="51" t="s">
        <v>57</v>
      </c>
      <c r="E234" s="51" t="s">
        <v>57</v>
      </c>
      <c r="F234" s="51" t="s">
        <v>57</v>
      </c>
      <c r="G234" s="51" t="s">
        <v>58</v>
      </c>
      <c r="H234" s="51" t="s">
        <v>293</v>
      </c>
      <c r="I234" s="51" t="s">
        <v>60</v>
      </c>
      <c r="J234" s="51" t="s">
        <v>58</v>
      </c>
      <c r="K234" s="51" t="s">
        <v>58</v>
      </c>
      <c r="L234" s="51" t="s">
        <v>59</v>
      </c>
    </row>
    <row r="235" spans="1:12" x14ac:dyDescent="0.2">
      <c r="A235" s="53">
        <v>1301</v>
      </c>
      <c r="B235" s="51" t="s">
        <v>294</v>
      </c>
      <c r="C235" s="51" t="s">
        <v>57</v>
      </c>
      <c r="D235" s="51" t="s">
        <v>57</v>
      </c>
      <c r="E235" s="51" t="s">
        <v>57</v>
      </c>
      <c r="F235" s="51" t="s">
        <v>57</v>
      </c>
      <c r="G235" s="51" t="s">
        <v>58</v>
      </c>
      <c r="H235" s="51" t="s">
        <v>59</v>
      </c>
      <c r="I235" s="51" t="s">
        <v>60</v>
      </c>
      <c r="J235" s="51" t="s">
        <v>58</v>
      </c>
      <c r="K235" s="51" t="s">
        <v>58</v>
      </c>
      <c r="L235" s="51" t="s">
        <v>59</v>
      </c>
    </row>
    <row r="236" spans="1:12" x14ac:dyDescent="0.2">
      <c r="A236" s="53">
        <v>1305</v>
      </c>
      <c r="B236" s="51" t="s">
        <v>295</v>
      </c>
      <c r="C236" s="51" t="s">
        <v>57</v>
      </c>
      <c r="D236" s="51" t="s">
        <v>57</v>
      </c>
      <c r="E236" s="51" t="s">
        <v>57</v>
      </c>
      <c r="F236" s="51" t="s">
        <v>57</v>
      </c>
      <c r="G236" s="51" t="s">
        <v>58</v>
      </c>
      <c r="H236" s="51" t="s">
        <v>59</v>
      </c>
      <c r="I236" s="51" t="s">
        <v>60</v>
      </c>
      <c r="J236" s="51" t="s">
        <v>58</v>
      </c>
      <c r="K236" s="51" t="s">
        <v>58</v>
      </c>
      <c r="L236" s="51" t="s">
        <v>59</v>
      </c>
    </row>
    <row r="237" spans="1:12" x14ac:dyDescent="0.2">
      <c r="A237" s="53">
        <v>1310</v>
      </c>
      <c r="B237" s="51" t="s">
        <v>296</v>
      </c>
      <c r="C237" s="51" t="s">
        <v>57</v>
      </c>
      <c r="D237" s="51" t="s">
        <v>57</v>
      </c>
      <c r="E237" s="51" t="s">
        <v>57</v>
      </c>
      <c r="F237" s="51" t="s">
        <v>57</v>
      </c>
      <c r="G237" s="51" t="s">
        <v>58</v>
      </c>
      <c r="H237" s="51" t="s">
        <v>59</v>
      </c>
      <c r="I237" s="51" t="s">
        <v>60</v>
      </c>
      <c r="J237" s="51" t="s">
        <v>58</v>
      </c>
      <c r="K237" s="51" t="s">
        <v>58</v>
      </c>
      <c r="L237" s="51" t="s">
        <v>59</v>
      </c>
    </row>
    <row r="238" spans="1:12" x14ac:dyDescent="0.2">
      <c r="A238" s="53">
        <v>1350</v>
      </c>
      <c r="B238" s="51" t="s">
        <v>297</v>
      </c>
      <c r="C238" s="51" t="s">
        <v>57</v>
      </c>
      <c r="D238" s="51" t="s">
        <v>57</v>
      </c>
      <c r="E238" s="51" t="s">
        <v>57</v>
      </c>
      <c r="F238" s="51" t="s">
        <v>57</v>
      </c>
      <c r="G238" s="51" t="s">
        <v>58</v>
      </c>
      <c r="H238" s="51" t="s">
        <v>59</v>
      </c>
      <c r="I238" s="51" t="s">
        <v>60</v>
      </c>
      <c r="J238" s="51" t="s">
        <v>58</v>
      </c>
      <c r="K238" s="51" t="s">
        <v>58</v>
      </c>
      <c r="L238" s="51" t="s">
        <v>59</v>
      </c>
    </row>
    <row r="239" spans="1:12" x14ac:dyDescent="0.2">
      <c r="A239" s="53">
        <v>1400</v>
      </c>
      <c r="B239" s="51" t="s">
        <v>298</v>
      </c>
      <c r="C239" s="51" t="s">
        <v>57</v>
      </c>
      <c r="D239" s="51" t="s">
        <v>57</v>
      </c>
      <c r="E239" s="51" t="s">
        <v>57</v>
      </c>
      <c r="F239" s="51" t="s">
        <v>57</v>
      </c>
      <c r="G239" s="51" t="s">
        <v>58</v>
      </c>
      <c r="H239" s="51" t="s">
        <v>59</v>
      </c>
      <c r="I239" s="51" t="s">
        <v>287</v>
      </c>
      <c r="J239" s="51" t="s">
        <v>58</v>
      </c>
      <c r="K239" s="51" t="s">
        <v>58</v>
      </c>
      <c r="L239" s="51" t="s">
        <v>59</v>
      </c>
    </row>
    <row r="240" spans="1:12" x14ac:dyDescent="0.2">
      <c r="A240" s="53">
        <v>1401</v>
      </c>
      <c r="B240" s="51" t="s">
        <v>299</v>
      </c>
      <c r="C240" s="51" t="s">
        <v>57</v>
      </c>
      <c r="D240" s="51" t="s">
        <v>57</v>
      </c>
      <c r="E240" s="51" t="s">
        <v>57</v>
      </c>
      <c r="F240" s="51" t="s">
        <v>57</v>
      </c>
      <c r="G240" s="51" t="s">
        <v>58</v>
      </c>
      <c r="H240" s="51" t="s">
        <v>59</v>
      </c>
      <c r="I240" s="51" t="s">
        <v>287</v>
      </c>
      <c r="J240" s="51" t="s">
        <v>58</v>
      </c>
      <c r="K240" s="51" t="s">
        <v>58</v>
      </c>
      <c r="L240" s="51" t="s">
        <v>59</v>
      </c>
    </row>
    <row r="241" spans="1:12" x14ac:dyDescent="0.2">
      <c r="A241" s="53">
        <v>1402</v>
      </c>
      <c r="B241" s="51" t="s">
        <v>300</v>
      </c>
      <c r="C241" s="51" t="s">
        <v>57</v>
      </c>
      <c r="D241" s="51" t="s">
        <v>57</v>
      </c>
      <c r="E241" s="51" t="s">
        <v>57</v>
      </c>
      <c r="F241" s="51" t="s">
        <v>57</v>
      </c>
      <c r="G241" s="51" t="s">
        <v>58</v>
      </c>
      <c r="H241" s="51" t="s">
        <v>59</v>
      </c>
      <c r="I241" s="51" t="s">
        <v>287</v>
      </c>
      <c r="J241" s="51" t="s">
        <v>58</v>
      </c>
      <c r="K241" s="51" t="s">
        <v>58</v>
      </c>
      <c r="L241" s="51" t="s">
        <v>59</v>
      </c>
    </row>
    <row r="242" spans="1:12" x14ac:dyDescent="0.2">
      <c r="A242" s="53">
        <v>1410</v>
      </c>
      <c r="B242" s="51" t="s">
        <v>301</v>
      </c>
      <c r="C242" s="51" t="s">
        <v>57</v>
      </c>
      <c r="D242" s="51" t="s">
        <v>57</v>
      </c>
      <c r="E242" s="51" t="s">
        <v>57</v>
      </c>
      <c r="F242" s="51" t="s">
        <v>57</v>
      </c>
      <c r="G242" s="51" t="s">
        <v>58</v>
      </c>
      <c r="H242" s="51" t="s">
        <v>59</v>
      </c>
      <c r="I242" s="51" t="s">
        <v>287</v>
      </c>
      <c r="J242" s="51" t="s">
        <v>58</v>
      </c>
      <c r="K242" s="51" t="s">
        <v>58</v>
      </c>
      <c r="L242" s="51" t="s">
        <v>59</v>
      </c>
    </row>
    <row r="243" spans="1:12" x14ac:dyDescent="0.2">
      <c r="A243" s="53">
        <v>1411</v>
      </c>
      <c r="B243" s="51" t="s">
        <v>302</v>
      </c>
      <c r="C243" s="51" t="s">
        <v>57</v>
      </c>
      <c r="D243" s="51" t="s">
        <v>57</v>
      </c>
      <c r="E243" s="51" t="s">
        <v>57</v>
      </c>
      <c r="F243" s="51" t="s">
        <v>57</v>
      </c>
      <c r="G243" s="51" t="s">
        <v>58</v>
      </c>
      <c r="H243" s="51" t="s">
        <v>59</v>
      </c>
      <c r="I243" s="51" t="s">
        <v>60</v>
      </c>
      <c r="J243" s="51" t="s">
        <v>58</v>
      </c>
      <c r="K243" s="51" t="s">
        <v>58</v>
      </c>
      <c r="L243" s="51" t="s">
        <v>59</v>
      </c>
    </row>
    <row r="244" spans="1:12" x14ac:dyDescent="0.2">
      <c r="A244" s="53">
        <v>1412</v>
      </c>
      <c r="B244" s="51" t="s">
        <v>303</v>
      </c>
      <c r="C244" s="51" t="s">
        <v>57</v>
      </c>
      <c r="D244" s="51" t="s">
        <v>57</v>
      </c>
      <c r="E244" s="51" t="s">
        <v>57</v>
      </c>
      <c r="F244" s="51" t="s">
        <v>57</v>
      </c>
      <c r="G244" s="51" t="s">
        <v>58</v>
      </c>
      <c r="H244" s="51" t="s">
        <v>59</v>
      </c>
      <c r="I244" s="51" t="s">
        <v>60</v>
      </c>
      <c r="J244" s="51" t="s">
        <v>58</v>
      </c>
      <c r="K244" s="51" t="s">
        <v>58</v>
      </c>
      <c r="L244" s="51" t="s">
        <v>59</v>
      </c>
    </row>
    <row r="245" spans="1:12" x14ac:dyDescent="0.2">
      <c r="A245" s="53">
        <v>1413</v>
      </c>
      <c r="B245" s="51" t="s">
        <v>304</v>
      </c>
      <c r="C245" s="51" t="s">
        <v>57</v>
      </c>
      <c r="D245" s="51" t="s">
        <v>57</v>
      </c>
      <c r="E245" s="51" t="s">
        <v>57</v>
      </c>
      <c r="F245" s="51" t="s">
        <v>57</v>
      </c>
      <c r="G245" s="51" t="s">
        <v>58</v>
      </c>
      <c r="H245" s="51" t="s">
        <v>59</v>
      </c>
      <c r="I245" s="51" t="s">
        <v>60</v>
      </c>
      <c r="J245" s="51" t="s">
        <v>58</v>
      </c>
      <c r="K245" s="51" t="s">
        <v>58</v>
      </c>
      <c r="L245" s="51" t="s">
        <v>59</v>
      </c>
    </row>
    <row r="246" spans="1:12" x14ac:dyDescent="0.2">
      <c r="A246" s="53">
        <v>1420</v>
      </c>
      <c r="B246" s="51" t="s">
        <v>305</v>
      </c>
      <c r="C246" s="51" t="s">
        <v>57</v>
      </c>
      <c r="D246" s="51" t="s">
        <v>57</v>
      </c>
      <c r="E246" s="51" t="s">
        <v>57</v>
      </c>
      <c r="F246" s="51" t="s">
        <v>57</v>
      </c>
      <c r="G246" s="51" t="s">
        <v>58</v>
      </c>
      <c r="H246" s="51" t="s">
        <v>59</v>
      </c>
      <c r="I246" s="51" t="s">
        <v>287</v>
      </c>
      <c r="J246" s="51" t="s">
        <v>58</v>
      </c>
      <c r="K246" s="51" t="s">
        <v>58</v>
      </c>
      <c r="L246" s="51" t="s">
        <v>59</v>
      </c>
    </row>
    <row r="247" spans="1:12" x14ac:dyDescent="0.2">
      <c r="A247" s="53">
        <v>1421</v>
      </c>
      <c r="B247" s="51" t="s">
        <v>306</v>
      </c>
      <c r="C247" s="51" t="s">
        <v>57</v>
      </c>
      <c r="D247" s="51" t="s">
        <v>57</v>
      </c>
      <c r="E247" s="51" t="s">
        <v>57</v>
      </c>
      <c r="F247" s="51" t="s">
        <v>57</v>
      </c>
      <c r="G247" s="51" t="s">
        <v>58</v>
      </c>
      <c r="H247" s="51" t="s">
        <v>59</v>
      </c>
      <c r="I247" s="51" t="s">
        <v>60</v>
      </c>
      <c r="J247" s="51" t="s">
        <v>58</v>
      </c>
      <c r="K247" s="51" t="s">
        <v>58</v>
      </c>
      <c r="L247" s="51" t="s">
        <v>59</v>
      </c>
    </row>
    <row r="248" spans="1:12" x14ac:dyDescent="0.2">
      <c r="A248" s="53">
        <v>1422</v>
      </c>
      <c r="B248" s="51" t="s">
        <v>307</v>
      </c>
      <c r="C248" s="51" t="s">
        <v>57</v>
      </c>
      <c r="D248" s="51" t="s">
        <v>57</v>
      </c>
      <c r="E248" s="51" t="s">
        <v>57</v>
      </c>
      <c r="F248" s="51" t="s">
        <v>57</v>
      </c>
      <c r="G248" s="51" t="s">
        <v>58</v>
      </c>
      <c r="H248" s="51" t="s">
        <v>59</v>
      </c>
      <c r="I248" s="51" t="s">
        <v>60</v>
      </c>
      <c r="J248" s="51" t="s">
        <v>58</v>
      </c>
      <c r="K248" s="51" t="s">
        <v>58</v>
      </c>
      <c r="L248" s="51" t="s">
        <v>59</v>
      </c>
    </row>
    <row r="249" spans="1:12" x14ac:dyDescent="0.2">
      <c r="A249" s="53">
        <v>1430</v>
      </c>
      <c r="B249" s="51" t="s">
        <v>308</v>
      </c>
      <c r="C249" s="51" t="s">
        <v>57</v>
      </c>
      <c r="D249" s="51" t="s">
        <v>57</v>
      </c>
      <c r="E249" s="51" t="s">
        <v>57</v>
      </c>
      <c r="F249" s="51" t="s">
        <v>57</v>
      </c>
      <c r="G249" s="51" t="s">
        <v>58</v>
      </c>
      <c r="H249" s="51" t="s">
        <v>59</v>
      </c>
      <c r="I249" s="51" t="s">
        <v>287</v>
      </c>
      <c r="J249" s="51" t="s">
        <v>58</v>
      </c>
      <c r="K249" s="51" t="s">
        <v>58</v>
      </c>
      <c r="L249" s="51" t="s">
        <v>59</v>
      </c>
    </row>
    <row r="250" spans="1:12" x14ac:dyDescent="0.2">
      <c r="A250" s="53">
        <v>1431</v>
      </c>
      <c r="B250" s="51" t="s">
        <v>309</v>
      </c>
      <c r="C250" s="51" t="s">
        <v>57</v>
      </c>
      <c r="D250" s="51" t="s">
        <v>57</v>
      </c>
      <c r="E250" s="51" t="s">
        <v>57</v>
      </c>
      <c r="F250" s="51" t="s">
        <v>57</v>
      </c>
      <c r="G250" s="51" t="s">
        <v>58</v>
      </c>
      <c r="H250" s="51" t="s">
        <v>59</v>
      </c>
      <c r="I250" s="51" t="s">
        <v>60</v>
      </c>
      <c r="J250" s="51" t="s">
        <v>58</v>
      </c>
      <c r="K250" s="51" t="s">
        <v>58</v>
      </c>
      <c r="L250" s="51" t="s">
        <v>59</v>
      </c>
    </row>
    <row r="251" spans="1:12" x14ac:dyDescent="0.2">
      <c r="A251" s="53">
        <v>1432</v>
      </c>
      <c r="B251" s="51" t="s">
        <v>310</v>
      </c>
      <c r="C251" s="51" t="s">
        <v>57</v>
      </c>
      <c r="D251" s="51" t="s">
        <v>57</v>
      </c>
      <c r="E251" s="51" t="s">
        <v>57</v>
      </c>
      <c r="F251" s="51" t="s">
        <v>57</v>
      </c>
      <c r="G251" s="51" t="s">
        <v>58</v>
      </c>
      <c r="H251" s="51" t="s">
        <v>59</v>
      </c>
      <c r="I251" s="51" t="s">
        <v>60</v>
      </c>
      <c r="J251" s="51" t="s">
        <v>58</v>
      </c>
      <c r="K251" s="51" t="s">
        <v>58</v>
      </c>
      <c r="L251" s="51" t="s">
        <v>59</v>
      </c>
    </row>
    <row r="252" spans="1:12" x14ac:dyDescent="0.2">
      <c r="A252" s="53">
        <v>1433</v>
      </c>
      <c r="B252" s="51" t="s">
        <v>311</v>
      </c>
      <c r="C252" s="51" t="s">
        <v>57</v>
      </c>
      <c r="D252" s="51" t="s">
        <v>57</v>
      </c>
      <c r="E252" s="51" t="s">
        <v>57</v>
      </c>
      <c r="F252" s="51" t="s">
        <v>57</v>
      </c>
      <c r="G252" s="51" t="s">
        <v>58</v>
      </c>
      <c r="H252" s="51" t="s">
        <v>59</v>
      </c>
      <c r="I252" s="51" t="s">
        <v>60</v>
      </c>
      <c r="J252" s="51" t="s">
        <v>58</v>
      </c>
      <c r="K252" s="51" t="s">
        <v>58</v>
      </c>
      <c r="L252" s="51" t="s">
        <v>59</v>
      </c>
    </row>
    <row r="253" spans="1:12" x14ac:dyDescent="0.2">
      <c r="A253" s="53">
        <v>1440</v>
      </c>
      <c r="B253" s="51" t="s">
        <v>312</v>
      </c>
      <c r="C253" s="51" t="s">
        <v>57</v>
      </c>
      <c r="D253" s="51" t="s">
        <v>57</v>
      </c>
      <c r="E253" s="51" t="s">
        <v>57</v>
      </c>
      <c r="F253" s="51" t="s">
        <v>57</v>
      </c>
      <c r="G253" s="51" t="s">
        <v>58</v>
      </c>
      <c r="H253" s="51" t="s">
        <v>59</v>
      </c>
      <c r="I253" s="51" t="s">
        <v>287</v>
      </c>
      <c r="J253" s="51" t="s">
        <v>58</v>
      </c>
      <c r="K253" s="51" t="s">
        <v>58</v>
      </c>
      <c r="L253" s="51" t="s">
        <v>59</v>
      </c>
    </row>
    <row r="254" spans="1:12" x14ac:dyDescent="0.2">
      <c r="A254" s="53">
        <v>1441</v>
      </c>
      <c r="B254" s="51" t="s">
        <v>313</v>
      </c>
      <c r="C254" s="51" t="s">
        <v>57</v>
      </c>
      <c r="D254" s="51" t="s">
        <v>57</v>
      </c>
      <c r="E254" s="51" t="s">
        <v>57</v>
      </c>
      <c r="F254" s="51" t="s">
        <v>57</v>
      </c>
      <c r="G254" s="51" t="s">
        <v>58</v>
      </c>
      <c r="H254" s="51" t="s">
        <v>59</v>
      </c>
      <c r="I254" s="51" t="s">
        <v>60</v>
      </c>
      <c r="J254" s="51" t="s">
        <v>58</v>
      </c>
      <c r="K254" s="51" t="s">
        <v>58</v>
      </c>
      <c r="L254" s="51" t="s">
        <v>59</v>
      </c>
    </row>
    <row r="255" spans="1:12" x14ac:dyDescent="0.2">
      <c r="A255" s="53">
        <v>1442</v>
      </c>
      <c r="B255" s="51" t="s">
        <v>314</v>
      </c>
      <c r="C255" s="51" t="s">
        <v>57</v>
      </c>
      <c r="D255" s="51" t="s">
        <v>57</v>
      </c>
      <c r="E255" s="51" t="s">
        <v>57</v>
      </c>
      <c r="F255" s="51" t="s">
        <v>57</v>
      </c>
      <c r="G255" s="51" t="s">
        <v>58</v>
      </c>
      <c r="H255" s="51" t="s">
        <v>59</v>
      </c>
      <c r="I255" s="51" t="s">
        <v>60</v>
      </c>
      <c r="J255" s="51" t="s">
        <v>58</v>
      </c>
      <c r="K255" s="51" t="s">
        <v>58</v>
      </c>
      <c r="L255" s="51" t="s">
        <v>59</v>
      </c>
    </row>
    <row r="256" spans="1:12" x14ac:dyDescent="0.2">
      <c r="A256" s="53">
        <v>1443</v>
      </c>
      <c r="B256" s="51" t="s">
        <v>315</v>
      </c>
      <c r="C256" s="51" t="s">
        <v>57</v>
      </c>
      <c r="D256" s="51" t="s">
        <v>57</v>
      </c>
      <c r="E256" s="51" t="s">
        <v>57</v>
      </c>
      <c r="F256" s="51" t="s">
        <v>57</v>
      </c>
      <c r="G256" s="51" t="s">
        <v>58</v>
      </c>
      <c r="H256" s="51" t="s">
        <v>59</v>
      </c>
      <c r="I256" s="51" t="s">
        <v>60</v>
      </c>
      <c r="J256" s="51" t="s">
        <v>58</v>
      </c>
      <c r="K256" s="51" t="s">
        <v>58</v>
      </c>
      <c r="L256" s="51" t="s">
        <v>59</v>
      </c>
    </row>
    <row r="257" spans="1:12" x14ac:dyDescent="0.2">
      <c r="A257" s="53">
        <v>1450</v>
      </c>
      <c r="B257" s="51" t="s">
        <v>316</v>
      </c>
      <c r="C257" s="51" t="s">
        <v>57</v>
      </c>
      <c r="D257" s="51" t="s">
        <v>57</v>
      </c>
      <c r="E257" s="51" t="s">
        <v>57</v>
      </c>
      <c r="F257" s="51" t="s">
        <v>57</v>
      </c>
      <c r="G257" s="51" t="s">
        <v>58</v>
      </c>
      <c r="H257" s="51" t="s">
        <v>59</v>
      </c>
      <c r="I257" s="51" t="s">
        <v>287</v>
      </c>
      <c r="J257" s="51" t="s">
        <v>58</v>
      </c>
      <c r="K257" s="51" t="s">
        <v>58</v>
      </c>
      <c r="L257" s="51" t="s">
        <v>59</v>
      </c>
    </row>
    <row r="258" spans="1:12" x14ac:dyDescent="0.2">
      <c r="A258" s="53">
        <v>1451</v>
      </c>
      <c r="B258" s="51" t="s">
        <v>317</v>
      </c>
      <c r="C258" s="51" t="s">
        <v>57</v>
      </c>
      <c r="D258" s="51" t="s">
        <v>57</v>
      </c>
      <c r="E258" s="51" t="s">
        <v>57</v>
      </c>
      <c r="F258" s="51" t="s">
        <v>57</v>
      </c>
      <c r="G258" s="51" t="s">
        <v>58</v>
      </c>
      <c r="H258" s="51" t="s">
        <v>59</v>
      </c>
      <c r="I258" s="51" t="s">
        <v>60</v>
      </c>
      <c r="J258" s="51" t="s">
        <v>58</v>
      </c>
      <c r="K258" s="51" t="s">
        <v>58</v>
      </c>
      <c r="L258" s="51" t="s">
        <v>59</v>
      </c>
    </row>
    <row r="259" spans="1:12" x14ac:dyDescent="0.2">
      <c r="A259" s="53">
        <v>1452</v>
      </c>
      <c r="B259" s="51" t="s">
        <v>318</v>
      </c>
      <c r="C259" s="51" t="s">
        <v>57</v>
      </c>
      <c r="D259" s="51" t="s">
        <v>57</v>
      </c>
      <c r="E259" s="51" t="s">
        <v>57</v>
      </c>
      <c r="F259" s="51" t="s">
        <v>57</v>
      </c>
      <c r="G259" s="51" t="s">
        <v>58</v>
      </c>
      <c r="H259" s="51" t="s">
        <v>59</v>
      </c>
      <c r="I259" s="51" t="s">
        <v>60</v>
      </c>
      <c r="J259" s="51" t="s">
        <v>58</v>
      </c>
      <c r="K259" s="51" t="s">
        <v>58</v>
      </c>
      <c r="L259" s="51" t="s">
        <v>59</v>
      </c>
    </row>
    <row r="260" spans="1:12" x14ac:dyDescent="0.2">
      <c r="A260" s="53">
        <v>1460</v>
      </c>
      <c r="B260" s="51" t="s">
        <v>319</v>
      </c>
      <c r="C260" s="51" t="s">
        <v>57</v>
      </c>
      <c r="D260" s="51" t="s">
        <v>57</v>
      </c>
      <c r="E260" s="51" t="s">
        <v>57</v>
      </c>
      <c r="F260" s="51" t="s">
        <v>57</v>
      </c>
      <c r="G260" s="51" t="s">
        <v>58</v>
      </c>
      <c r="H260" s="51" t="s">
        <v>59</v>
      </c>
      <c r="I260" s="51" t="s">
        <v>287</v>
      </c>
      <c r="J260" s="51" t="s">
        <v>58</v>
      </c>
      <c r="K260" s="51" t="s">
        <v>58</v>
      </c>
      <c r="L260" s="51" t="s">
        <v>59</v>
      </c>
    </row>
    <row r="261" spans="1:12" x14ac:dyDescent="0.2">
      <c r="A261" s="53">
        <v>1470</v>
      </c>
      <c r="B261" s="51" t="s">
        <v>320</v>
      </c>
      <c r="C261" s="51" t="s">
        <v>57</v>
      </c>
      <c r="D261" s="51" t="s">
        <v>57</v>
      </c>
      <c r="E261" s="51" t="s">
        <v>57</v>
      </c>
      <c r="F261" s="51" t="s">
        <v>57</v>
      </c>
      <c r="G261" s="51" t="s">
        <v>58</v>
      </c>
      <c r="H261" s="51" t="s">
        <v>59</v>
      </c>
      <c r="I261" s="51" t="s">
        <v>287</v>
      </c>
      <c r="J261" s="51" t="s">
        <v>58</v>
      </c>
      <c r="K261" s="51" t="s">
        <v>58</v>
      </c>
      <c r="L261" s="51" t="s">
        <v>59</v>
      </c>
    </row>
    <row r="262" spans="1:12" x14ac:dyDescent="0.2">
      <c r="A262" s="53">
        <v>1471</v>
      </c>
      <c r="B262" s="51" t="s">
        <v>321</v>
      </c>
      <c r="C262" s="51" t="s">
        <v>57</v>
      </c>
      <c r="D262" s="51" t="s">
        <v>57</v>
      </c>
      <c r="E262" s="51" t="s">
        <v>57</v>
      </c>
      <c r="F262" s="51" t="s">
        <v>57</v>
      </c>
      <c r="G262" s="51" t="s">
        <v>58</v>
      </c>
      <c r="H262" s="51" t="s">
        <v>59</v>
      </c>
      <c r="I262" s="51" t="s">
        <v>60</v>
      </c>
      <c r="J262" s="51" t="s">
        <v>58</v>
      </c>
      <c r="K262" s="51" t="s">
        <v>58</v>
      </c>
      <c r="L262" s="51" t="s">
        <v>59</v>
      </c>
    </row>
    <row r="263" spans="1:12" x14ac:dyDescent="0.2">
      <c r="A263" s="53">
        <v>1472</v>
      </c>
      <c r="B263" s="51" t="s">
        <v>322</v>
      </c>
      <c r="C263" s="51" t="s">
        <v>57</v>
      </c>
      <c r="D263" s="51" t="s">
        <v>57</v>
      </c>
      <c r="E263" s="51" t="s">
        <v>57</v>
      </c>
      <c r="F263" s="51" t="s">
        <v>57</v>
      </c>
      <c r="G263" s="51" t="s">
        <v>58</v>
      </c>
      <c r="H263" s="51" t="s">
        <v>59</v>
      </c>
      <c r="I263" s="51" t="s">
        <v>60</v>
      </c>
      <c r="J263" s="51" t="s">
        <v>58</v>
      </c>
      <c r="K263" s="51" t="s">
        <v>58</v>
      </c>
      <c r="L263" s="51" t="s">
        <v>59</v>
      </c>
    </row>
    <row r="264" spans="1:12" x14ac:dyDescent="0.2">
      <c r="A264" s="53">
        <v>1473</v>
      </c>
      <c r="B264" s="51" t="s">
        <v>323</v>
      </c>
      <c r="C264" s="51" t="s">
        <v>57</v>
      </c>
      <c r="D264" s="51" t="s">
        <v>57</v>
      </c>
      <c r="E264" s="51" t="s">
        <v>57</v>
      </c>
      <c r="F264" s="51" t="s">
        <v>57</v>
      </c>
      <c r="G264" s="51" t="s">
        <v>58</v>
      </c>
      <c r="H264" s="51" t="s">
        <v>59</v>
      </c>
      <c r="I264" s="51" t="s">
        <v>60</v>
      </c>
      <c r="J264" s="51" t="s">
        <v>58</v>
      </c>
      <c r="K264" s="51" t="s">
        <v>58</v>
      </c>
      <c r="L264" s="51" t="s">
        <v>59</v>
      </c>
    </row>
    <row r="265" spans="1:12" x14ac:dyDescent="0.2">
      <c r="A265" s="53">
        <v>1480</v>
      </c>
      <c r="B265" s="51" t="s">
        <v>324</v>
      </c>
      <c r="C265" s="51" t="s">
        <v>57</v>
      </c>
      <c r="D265" s="51" t="s">
        <v>57</v>
      </c>
      <c r="E265" s="51" t="s">
        <v>57</v>
      </c>
      <c r="F265" s="51" t="s">
        <v>57</v>
      </c>
      <c r="G265" s="51" t="s">
        <v>58</v>
      </c>
      <c r="H265" s="51" t="s">
        <v>59</v>
      </c>
      <c r="I265" s="51" t="s">
        <v>287</v>
      </c>
      <c r="J265" s="51" t="s">
        <v>58</v>
      </c>
      <c r="K265" s="51" t="s">
        <v>58</v>
      </c>
      <c r="L265" s="51" t="s">
        <v>59</v>
      </c>
    </row>
    <row r="266" spans="1:12" x14ac:dyDescent="0.2">
      <c r="A266" s="53">
        <v>1481</v>
      </c>
      <c r="B266" s="51" t="s">
        <v>325</v>
      </c>
      <c r="C266" s="51" t="s">
        <v>57</v>
      </c>
      <c r="D266" s="51" t="s">
        <v>57</v>
      </c>
      <c r="E266" s="51" t="s">
        <v>57</v>
      </c>
      <c r="F266" s="51" t="s">
        <v>57</v>
      </c>
      <c r="G266" s="51" t="s">
        <v>58</v>
      </c>
      <c r="H266" s="51" t="s">
        <v>59</v>
      </c>
      <c r="I266" s="51" t="s">
        <v>287</v>
      </c>
      <c r="J266" s="51" t="s">
        <v>58</v>
      </c>
      <c r="K266" s="51" t="s">
        <v>58</v>
      </c>
      <c r="L266" s="51" t="s">
        <v>59</v>
      </c>
    </row>
    <row r="267" spans="1:12" x14ac:dyDescent="0.2">
      <c r="A267" s="53">
        <v>1482</v>
      </c>
      <c r="B267" s="51" t="s">
        <v>326</v>
      </c>
      <c r="C267" s="51" t="s">
        <v>57</v>
      </c>
      <c r="D267" s="51" t="s">
        <v>57</v>
      </c>
      <c r="E267" s="51" t="s">
        <v>57</v>
      </c>
      <c r="F267" s="51" t="s">
        <v>57</v>
      </c>
      <c r="G267" s="51" t="s">
        <v>58</v>
      </c>
      <c r="H267" s="51" t="s">
        <v>59</v>
      </c>
      <c r="I267" s="51" t="s">
        <v>287</v>
      </c>
      <c r="J267" s="51" t="s">
        <v>58</v>
      </c>
      <c r="K267" s="51" t="s">
        <v>58</v>
      </c>
      <c r="L267" s="51" t="s">
        <v>59</v>
      </c>
    </row>
    <row r="268" spans="1:12" x14ac:dyDescent="0.2">
      <c r="A268" s="53">
        <v>1485</v>
      </c>
      <c r="B268" s="51" t="s">
        <v>327</v>
      </c>
      <c r="C268" s="51" t="s">
        <v>57</v>
      </c>
      <c r="D268" s="51" t="s">
        <v>57</v>
      </c>
      <c r="E268" s="51" t="s">
        <v>57</v>
      </c>
      <c r="F268" s="51" t="s">
        <v>57</v>
      </c>
      <c r="G268" s="51" t="s">
        <v>58</v>
      </c>
      <c r="H268" s="51" t="s">
        <v>59</v>
      </c>
      <c r="I268" s="51" t="s">
        <v>287</v>
      </c>
      <c r="J268" s="51" t="s">
        <v>58</v>
      </c>
      <c r="K268" s="51" t="s">
        <v>58</v>
      </c>
      <c r="L268" s="51" t="s">
        <v>59</v>
      </c>
    </row>
    <row r="269" spans="1:12" x14ac:dyDescent="0.2">
      <c r="A269" s="53">
        <v>1486</v>
      </c>
      <c r="B269" s="51" t="s">
        <v>328</v>
      </c>
      <c r="C269" s="51" t="s">
        <v>57</v>
      </c>
      <c r="D269" s="51" t="s">
        <v>57</v>
      </c>
      <c r="E269" s="51" t="s">
        <v>57</v>
      </c>
      <c r="F269" s="51" t="s">
        <v>57</v>
      </c>
      <c r="G269" s="51" t="s">
        <v>58</v>
      </c>
      <c r="H269" s="51" t="s">
        <v>59</v>
      </c>
      <c r="I269" s="51" t="s">
        <v>60</v>
      </c>
      <c r="J269" s="51" t="s">
        <v>58</v>
      </c>
      <c r="K269" s="51" t="s">
        <v>58</v>
      </c>
      <c r="L269" s="51" t="s">
        <v>59</v>
      </c>
    </row>
    <row r="270" spans="1:12" x14ac:dyDescent="0.2">
      <c r="A270" s="53">
        <v>1487</v>
      </c>
      <c r="B270" s="51" t="s">
        <v>329</v>
      </c>
      <c r="C270" s="51" t="s">
        <v>57</v>
      </c>
      <c r="D270" s="51" t="s">
        <v>57</v>
      </c>
      <c r="E270" s="51" t="s">
        <v>57</v>
      </c>
      <c r="F270" s="51" t="s">
        <v>57</v>
      </c>
      <c r="G270" s="51" t="s">
        <v>58</v>
      </c>
      <c r="H270" s="51" t="s">
        <v>59</v>
      </c>
      <c r="I270" s="51" t="s">
        <v>60</v>
      </c>
      <c r="J270" s="51" t="s">
        <v>58</v>
      </c>
      <c r="K270" s="51" t="s">
        <v>58</v>
      </c>
      <c r="L270" s="51" t="s">
        <v>59</v>
      </c>
    </row>
    <row r="271" spans="1:12" x14ac:dyDescent="0.2">
      <c r="A271" s="53">
        <v>1490</v>
      </c>
      <c r="B271" s="51" t="s">
        <v>330</v>
      </c>
      <c r="C271" s="51" t="s">
        <v>57</v>
      </c>
      <c r="D271" s="51" t="s">
        <v>57</v>
      </c>
      <c r="E271" s="51" t="s">
        <v>57</v>
      </c>
      <c r="F271" s="51" t="s">
        <v>57</v>
      </c>
      <c r="G271" s="51" t="s">
        <v>58</v>
      </c>
      <c r="H271" s="51" t="s">
        <v>59</v>
      </c>
      <c r="I271" s="51" t="s">
        <v>60</v>
      </c>
      <c r="J271" s="51" t="s">
        <v>58</v>
      </c>
      <c r="K271" s="51" t="s">
        <v>58</v>
      </c>
      <c r="L271" s="51" t="s">
        <v>59</v>
      </c>
    </row>
    <row r="272" spans="1:12" x14ac:dyDescent="0.2">
      <c r="A272" s="53">
        <v>1491</v>
      </c>
      <c r="B272" s="51" t="s">
        <v>331</v>
      </c>
      <c r="C272" s="51" t="s">
        <v>57</v>
      </c>
      <c r="D272" s="51" t="s">
        <v>57</v>
      </c>
      <c r="E272" s="51" t="s">
        <v>57</v>
      </c>
      <c r="F272" s="51" t="s">
        <v>57</v>
      </c>
      <c r="G272" s="51" t="s">
        <v>58</v>
      </c>
      <c r="H272" s="51" t="s">
        <v>59</v>
      </c>
      <c r="I272" s="51" t="s">
        <v>60</v>
      </c>
      <c r="J272" s="51" t="s">
        <v>58</v>
      </c>
      <c r="K272" s="51" t="s">
        <v>58</v>
      </c>
      <c r="L272" s="51" t="s">
        <v>59</v>
      </c>
    </row>
    <row r="273" spans="1:12" x14ac:dyDescent="0.2">
      <c r="A273" s="53">
        <v>1492</v>
      </c>
      <c r="B273" s="51" t="s">
        <v>332</v>
      </c>
      <c r="C273" s="51" t="s">
        <v>57</v>
      </c>
      <c r="D273" s="51" t="s">
        <v>57</v>
      </c>
      <c r="E273" s="51" t="s">
        <v>57</v>
      </c>
      <c r="F273" s="51" t="s">
        <v>57</v>
      </c>
      <c r="G273" s="51" t="s">
        <v>58</v>
      </c>
      <c r="H273" s="51" t="s">
        <v>59</v>
      </c>
      <c r="I273" s="51" t="s">
        <v>60</v>
      </c>
      <c r="J273" s="51" t="s">
        <v>58</v>
      </c>
      <c r="K273" s="51" t="s">
        <v>58</v>
      </c>
      <c r="L273" s="51" t="s">
        <v>59</v>
      </c>
    </row>
    <row r="274" spans="1:12" x14ac:dyDescent="0.2">
      <c r="A274" s="53">
        <v>1493</v>
      </c>
      <c r="B274" s="51" t="s">
        <v>333</v>
      </c>
      <c r="C274" s="51" t="s">
        <v>57</v>
      </c>
      <c r="D274" s="51" t="s">
        <v>57</v>
      </c>
      <c r="E274" s="51" t="s">
        <v>57</v>
      </c>
      <c r="F274" s="51" t="s">
        <v>57</v>
      </c>
      <c r="G274" s="51" t="s">
        <v>58</v>
      </c>
      <c r="H274" s="51" t="s">
        <v>59</v>
      </c>
      <c r="I274" s="51" t="s">
        <v>60</v>
      </c>
      <c r="J274" s="51" t="s">
        <v>58</v>
      </c>
      <c r="K274" s="51" t="s">
        <v>58</v>
      </c>
      <c r="L274" s="51" t="s">
        <v>59</v>
      </c>
    </row>
    <row r="275" spans="1:12" x14ac:dyDescent="0.2">
      <c r="A275" s="53">
        <v>1494</v>
      </c>
      <c r="B275" s="51" t="s">
        <v>334</v>
      </c>
      <c r="C275" s="51" t="s">
        <v>57</v>
      </c>
      <c r="D275" s="51" t="s">
        <v>57</v>
      </c>
      <c r="E275" s="51" t="s">
        <v>57</v>
      </c>
      <c r="F275" s="51" t="s">
        <v>57</v>
      </c>
      <c r="G275" s="51" t="s">
        <v>58</v>
      </c>
      <c r="H275" s="51" t="s">
        <v>59</v>
      </c>
      <c r="I275" s="51" t="s">
        <v>60</v>
      </c>
      <c r="J275" s="51" t="s">
        <v>58</v>
      </c>
      <c r="K275" s="51" t="s">
        <v>58</v>
      </c>
      <c r="L275" s="51" t="s">
        <v>59</v>
      </c>
    </row>
    <row r="276" spans="1:12" x14ac:dyDescent="0.2">
      <c r="A276" s="53">
        <v>1495</v>
      </c>
      <c r="B276" s="51" t="s">
        <v>335</v>
      </c>
      <c r="C276" s="51" t="s">
        <v>57</v>
      </c>
      <c r="D276" s="51" t="s">
        <v>57</v>
      </c>
      <c r="E276" s="51" t="s">
        <v>57</v>
      </c>
      <c r="F276" s="51" t="s">
        <v>57</v>
      </c>
      <c r="G276" s="51" t="s">
        <v>58</v>
      </c>
      <c r="H276" s="51" t="s">
        <v>59</v>
      </c>
      <c r="I276" s="51" t="s">
        <v>60</v>
      </c>
      <c r="J276" s="51" t="s">
        <v>58</v>
      </c>
      <c r="K276" s="51" t="s">
        <v>58</v>
      </c>
      <c r="L276" s="51" t="s">
        <v>59</v>
      </c>
    </row>
    <row r="277" spans="1:12" x14ac:dyDescent="0.2">
      <c r="A277" s="53">
        <v>1496</v>
      </c>
      <c r="B277" s="51" t="s">
        <v>336</v>
      </c>
      <c r="C277" s="51" t="s">
        <v>57</v>
      </c>
      <c r="D277" s="51" t="s">
        <v>57</v>
      </c>
      <c r="E277" s="51" t="s">
        <v>57</v>
      </c>
      <c r="F277" s="51" t="s">
        <v>57</v>
      </c>
      <c r="G277" s="51" t="s">
        <v>58</v>
      </c>
      <c r="H277" s="51" t="s">
        <v>59</v>
      </c>
      <c r="I277" s="51" t="s">
        <v>60</v>
      </c>
      <c r="J277" s="51" t="s">
        <v>58</v>
      </c>
      <c r="K277" s="51" t="s">
        <v>58</v>
      </c>
      <c r="L277" s="51" t="s">
        <v>59</v>
      </c>
    </row>
    <row r="278" spans="1:12" x14ac:dyDescent="0.2">
      <c r="A278" s="53">
        <v>1497</v>
      </c>
      <c r="B278" s="51" t="s">
        <v>337</v>
      </c>
      <c r="C278" s="51" t="s">
        <v>57</v>
      </c>
      <c r="D278" s="51" t="s">
        <v>57</v>
      </c>
      <c r="E278" s="51" t="s">
        <v>57</v>
      </c>
      <c r="F278" s="51" t="s">
        <v>57</v>
      </c>
      <c r="G278" s="51" t="s">
        <v>58</v>
      </c>
      <c r="H278" s="51" t="s">
        <v>59</v>
      </c>
      <c r="I278" s="51" t="s">
        <v>60</v>
      </c>
      <c r="J278" s="51" t="s">
        <v>58</v>
      </c>
      <c r="K278" s="51" t="s">
        <v>58</v>
      </c>
      <c r="L278" s="51" t="s">
        <v>59</v>
      </c>
    </row>
    <row r="279" spans="1:12" x14ac:dyDescent="0.2">
      <c r="A279" s="53">
        <v>1498</v>
      </c>
      <c r="B279" s="51" t="s">
        <v>338</v>
      </c>
      <c r="C279" s="51" t="s">
        <v>57</v>
      </c>
      <c r="D279" s="51" t="s">
        <v>57</v>
      </c>
      <c r="E279" s="51" t="s">
        <v>57</v>
      </c>
      <c r="F279" s="51" t="s">
        <v>57</v>
      </c>
      <c r="G279" s="51" t="s">
        <v>58</v>
      </c>
      <c r="H279" s="51" t="s">
        <v>59</v>
      </c>
      <c r="I279" s="51" t="s">
        <v>60</v>
      </c>
      <c r="J279" s="51" t="s">
        <v>58</v>
      </c>
      <c r="K279" s="51" t="s">
        <v>58</v>
      </c>
      <c r="L279" s="51" t="s">
        <v>59</v>
      </c>
    </row>
    <row r="280" spans="1:12" x14ac:dyDescent="0.2">
      <c r="A280" s="53">
        <v>1499</v>
      </c>
      <c r="B280" s="51" t="s">
        <v>339</v>
      </c>
      <c r="C280" s="51" t="s">
        <v>57</v>
      </c>
      <c r="D280" s="51" t="s">
        <v>57</v>
      </c>
      <c r="E280" s="51" t="s">
        <v>57</v>
      </c>
      <c r="F280" s="51" t="s">
        <v>57</v>
      </c>
      <c r="G280" s="51" t="s">
        <v>58</v>
      </c>
      <c r="H280" s="51" t="s">
        <v>59</v>
      </c>
      <c r="I280" s="51" t="s">
        <v>60</v>
      </c>
      <c r="J280" s="51" t="s">
        <v>58</v>
      </c>
      <c r="K280" s="51" t="s">
        <v>58</v>
      </c>
      <c r="L280" s="51" t="s">
        <v>59</v>
      </c>
    </row>
    <row r="281" spans="1:12" x14ac:dyDescent="0.2">
      <c r="A281" s="53">
        <v>1501</v>
      </c>
      <c r="B281" s="51" t="s">
        <v>340</v>
      </c>
      <c r="C281" s="51" t="s">
        <v>57</v>
      </c>
      <c r="D281" s="51" t="s">
        <v>57</v>
      </c>
      <c r="E281" s="51" t="s">
        <v>57</v>
      </c>
      <c r="F281" s="51" t="s">
        <v>57</v>
      </c>
      <c r="G281" s="51" t="s">
        <v>58</v>
      </c>
      <c r="H281" s="51" t="s">
        <v>59</v>
      </c>
      <c r="I281" s="51" t="s">
        <v>60</v>
      </c>
      <c r="J281" s="51" t="s">
        <v>58</v>
      </c>
      <c r="K281" s="51" t="s">
        <v>58</v>
      </c>
      <c r="L281" s="51" t="s">
        <v>59</v>
      </c>
    </row>
    <row r="282" spans="1:12" x14ac:dyDescent="0.2">
      <c r="A282" s="53">
        <v>1502</v>
      </c>
      <c r="B282" s="51" t="s">
        <v>341</v>
      </c>
      <c r="C282" s="51" t="s">
        <v>57</v>
      </c>
      <c r="D282" s="51" t="s">
        <v>57</v>
      </c>
      <c r="E282" s="51" t="s">
        <v>57</v>
      </c>
      <c r="F282" s="51" t="s">
        <v>57</v>
      </c>
      <c r="G282" s="51" t="s">
        <v>58</v>
      </c>
      <c r="H282" s="51" t="s">
        <v>59</v>
      </c>
      <c r="I282" s="51" t="s">
        <v>60</v>
      </c>
      <c r="J282" s="51" t="s">
        <v>58</v>
      </c>
      <c r="K282" s="51" t="s">
        <v>58</v>
      </c>
      <c r="L282" s="51" t="s">
        <v>59</v>
      </c>
    </row>
    <row r="283" spans="1:12" x14ac:dyDescent="0.2">
      <c r="A283" s="53">
        <v>1503</v>
      </c>
      <c r="B283" s="51" t="s">
        <v>342</v>
      </c>
      <c r="C283" s="51" t="s">
        <v>57</v>
      </c>
      <c r="D283" s="51" t="s">
        <v>57</v>
      </c>
      <c r="E283" s="51" t="s">
        <v>57</v>
      </c>
      <c r="F283" s="51" t="s">
        <v>57</v>
      </c>
      <c r="G283" s="51" t="s">
        <v>58</v>
      </c>
      <c r="H283" s="51" t="s">
        <v>59</v>
      </c>
      <c r="I283" s="51" t="s">
        <v>60</v>
      </c>
      <c r="J283" s="51" t="s">
        <v>58</v>
      </c>
      <c r="K283" s="51" t="s">
        <v>58</v>
      </c>
      <c r="L283" s="51" t="s">
        <v>59</v>
      </c>
    </row>
    <row r="284" spans="1:12" x14ac:dyDescent="0.2">
      <c r="A284" s="53">
        <v>1504</v>
      </c>
      <c r="B284" s="51" t="s">
        <v>343</v>
      </c>
      <c r="C284" s="51" t="s">
        <v>57</v>
      </c>
      <c r="D284" s="51" t="s">
        <v>57</v>
      </c>
      <c r="E284" s="51" t="s">
        <v>57</v>
      </c>
      <c r="F284" s="51" t="s">
        <v>57</v>
      </c>
      <c r="G284" s="51" t="s">
        <v>58</v>
      </c>
      <c r="H284" s="51" t="s">
        <v>59</v>
      </c>
      <c r="I284" s="51" t="s">
        <v>60</v>
      </c>
      <c r="J284" s="51" t="s">
        <v>58</v>
      </c>
      <c r="K284" s="51" t="s">
        <v>58</v>
      </c>
      <c r="L284" s="51" t="s">
        <v>59</v>
      </c>
    </row>
    <row r="285" spans="1:12" x14ac:dyDescent="0.2">
      <c r="A285" s="53">
        <v>1515</v>
      </c>
      <c r="B285" s="51" t="s">
        <v>344</v>
      </c>
      <c r="C285" s="51" t="s">
        <v>57</v>
      </c>
      <c r="D285" s="51" t="s">
        <v>57</v>
      </c>
      <c r="E285" s="51" t="s">
        <v>57</v>
      </c>
      <c r="F285" s="51" t="s">
        <v>57</v>
      </c>
      <c r="G285" s="51" t="s">
        <v>58</v>
      </c>
      <c r="H285" s="51" t="s">
        <v>59</v>
      </c>
      <c r="I285" s="51" t="s">
        <v>60</v>
      </c>
      <c r="J285" s="51" t="s">
        <v>58</v>
      </c>
      <c r="K285" s="51" t="s">
        <v>58</v>
      </c>
      <c r="L285" s="51" t="s">
        <v>59</v>
      </c>
    </row>
    <row r="286" spans="1:12" x14ac:dyDescent="0.2">
      <c r="A286" s="53">
        <v>1516</v>
      </c>
      <c r="B286" s="51" t="s">
        <v>345</v>
      </c>
      <c r="C286" s="51" t="s">
        <v>57</v>
      </c>
      <c r="D286" s="51" t="s">
        <v>57</v>
      </c>
      <c r="E286" s="51" t="s">
        <v>57</v>
      </c>
      <c r="F286" s="51" t="s">
        <v>57</v>
      </c>
      <c r="G286" s="51" t="s">
        <v>58</v>
      </c>
      <c r="H286" s="51" t="s">
        <v>59</v>
      </c>
      <c r="I286" s="51" t="s">
        <v>60</v>
      </c>
      <c r="J286" s="51" t="s">
        <v>58</v>
      </c>
      <c r="K286" s="51" t="s">
        <v>58</v>
      </c>
      <c r="L286" s="51" t="s">
        <v>59</v>
      </c>
    </row>
    <row r="287" spans="1:12" x14ac:dyDescent="0.2">
      <c r="A287" s="53">
        <v>1517</v>
      </c>
      <c r="B287" s="51" t="s">
        <v>346</v>
      </c>
      <c r="C287" s="51" t="s">
        <v>57</v>
      </c>
      <c r="D287" s="51" t="s">
        <v>57</v>
      </c>
      <c r="E287" s="51" t="s">
        <v>57</v>
      </c>
      <c r="F287" s="51" t="s">
        <v>57</v>
      </c>
      <c r="G287" s="51" t="s">
        <v>58</v>
      </c>
      <c r="H287" s="51" t="s">
        <v>59</v>
      </c>
      <c r="I287" s="51" t="s">
        <v>60</v>
      </c>
      <c r="J287" s="51" t="s">
        <v>58</v>
      </c>
      <c r="K287" s="51" t="s">
        <v>58</v>
      </c>
      <c r="L287" s="51" t="s">
        <v>59</v>
      </c>
    </row>
    <row r="288" spans="1:12" x14ac:dyDescent="0.2">
      <c r="A288" s="53">
        <v>1518</v>
      </c>
      <c r="B288" s="51" t="s">
        <v>347</v>
      </c>
      <c r="C288" s="51" t="s">
        <v>57</v>
      </c>
      <c r="D288" s="51" t="s">
        <v>57</v>
      </c>
      <c r="E288" s="51" t="s">
        <v>57</v>
      </c>
      <c r="F288" s="51" t="s">
        <v>57</v>
      </c>
      <c r="G288" s="51" t="s">
        <v>58</v>
      </c>
      <c r="H288" s="51" t="s">
        <v>59</v>
      </c>
      <c r="I288" s="51" t="s">
        <v>60</v>
      </c>
      <c r="J288" s="51" t="s">
        <v>58</v>
      </c>
      <c r="K288" s="51" t="s">
        <v>58</v>
      </c>
      <c r="L288" s="51" t="s">
        <v>59</v>
      </c>
    </row>
    <row r="289" spans="1:12" x14ac:dyDescent="0.2">
      <c r="A289" s="53">
        <v>1535</v>
      </c>
      <c r="B289" s="51" t="s">
        <v>348</v>
      </c>
      <c r="C289" s="51" t="s">
        <v>57</v>
      </c>
      <c r="D289" s="51" t="s">
        <v>57</v>
      </c>
      <c r="E289" s="51" t="s">
        <v>57</v>
      </c>
      <c r="F289" s="51" t="s">
        <v>57</v>
      </c>
      <c r="G289" s="51" t="s">
        <v>58</v>
      </c>
      <c r="H289" s="51" t="s">
        <v>59</v>
      </c>
      <c r="I289" s="51" t="s">
        <v>60</v>
      </c>
      <c r="J289" s="51" t="s">
        <v>58</v>
      </c>
      <c r="K289" s="51" t="s">
        <v>58</v>
      </c>
      <c r="L289" s="51" t="s">
        <v>59</v>
      </c>
    </row>
    <row r="290" spans="1:12" x14ac:dyDescent="0.2">
      <c r="A290" s="53">
        <v>1540</v>
      </c>
      <c r="B290" s="51" t="s">
        <v>349</v>
      </c>
      <c r="C290" s="51" t="s">
        <v>57</v>
      </c>
      <c r="D290" s="51" t="s">
        <v>57</v>
      </c>
      <c r="E290" s="51" t="s">
        <v>57</v>
      </c>
      <c r="F290" s="51" t="s">
        <v>57</v>
      </c>
      <c r="G290" s="51" t="s">
        <v>58</v>
      </c>
      <c r="H290" s="51" t="s">
        <v>59</v>
      </c>
      <c r="I290" s="51" t="s">
        <v>60</v>
      </c>
      <c r="J290" s="51" t="s">
        <v>58</v>
      </c>
      <c r="K290" s="51" t="s">
        <v>58</v>
      </c>
      <c r="L290" s="51" t="s">
        <v>59</v>
      </c>
    </row>
    <row r="291" spans="1:12" x14ac:dyDescent="0.2">
      <c r="A291" s="53">
        <v>1541</v>
      </c>
      <c r="B291" s="51" t="s">
        <v>350</v>
      </c>
      <c r="C291" s="51" t="s">
        <v>57</v>
      </c>
      <c r="D291" s="51" t="s">
        <v>57</v>
      </c>
      <c r="E291" s="51" t="s">
        <v>57</v>
      </c>
      <c r="F291" s="51" t="s">
        <v>57</v>
      </c>
      <c r="G291" s="51" t="s">
        <v>58</v>
      </c>
      <c r="H291" s="51" t="s">
        <v>59</v>
      </c>
      <c r="I291" s="51" t="s">
        <v>60</v>
      </c>
      <c r="J291" s="51" t="s">
        <v>58</v>
      </c>
      <c r="K291" s="51" t="s">
        <v>58</v>
      </c>
      <c r="L291" s="51" t="s">
        <v>59</v>
      </c>
    </row>
    <row r="292" spans="1:12" x14ac:dyDescent="0.2">
      <c r="A292" s="53">
        <v>1545</v>
      </c>
      <c r="B292" s="51" t="s">
        <v>351</v>
      </c>
      <c r="C292" s="51" t="s">
        <v>57</v>
      </c>
      <c r="D292" s="51" t="s">
        <v>57</v>
      </c>
      <c r="E292" s="51" t="s">
        <v>57</v>
      </c>
      <c r="F292" s="51" t="s">
        <v>57</v>
      </c>
      <c r="G292" s="51" t="s">
        <v>58</v>
      </c>
      <c r="H292" s="51" t="s">
        <v>59</v>
      </c>
      <c r="I292" s="51" t="s">
        <v>60</v>
      </c>
      <c r="J292" s="51" t="s">
        <v>58</v>
      </c>
      <c r="K292" s="51" t="s">
        <v>58</v>
      </c>
      <c r="L292" s="51" t="s">
        <v>59</v>
      </c>
    </row>
    <row r="293" spans="1:12" x14ac:dyDescent="0.2">
      <c r="A293" s="53">
        <v>1552</v>
      </c>
      <c r="B293" s="51" t="s">
        <v>352</v>
      </c>
      <c r="C293" s="51" t="s">
        <v>57</v>
      </c>
      <c r="D293" s="51" t="s">
        <v>57</v>
      </c>
      <c r="E293" s="51" t="s">
        <v>57</v>
      </c>
      <c r="F293" s="51" t="s">
        <v>57</v>
      </c>
      <c r="G293" s="51" t="s">
        <v>58</v>
      </c>
      <c r="H293" s="51" t="s">
        <v>59</v>
      </c>
      <c r="I293" s="51" t="s">
        <v>60</v>
      </c>
      <c r="J293" s="51" t="s">
        <v>58</v>
      </c>
      <c r="K293" s="51" t="s">
        <v>58</v>
      </c>
      <c r="L293" s="51" t="s">
        <v>59</v>
      </c>
    </row>
    <row r="294" spans="1:12" x14ac:dyDescent="0.2">
      <c r="A294" s="53">
        <v>1560</v>
      </c>
      <c r="B294" s="51" t="s">
        <v>353</v>
      </c>
      <c r="C294" s="51" t="s">
        <v>57</v>
      </c>
      <c r="D294" s="51" t="s">
        <v>57</v>
      </c>
      <c r="E294" s="51" t="s">
        <v>57</v>
      </c>
      <c r="F294" s="51" t="s">
        <v>57</v>
      </c>
      <c r="G294" s="51" t="s">
        <v>58</v>
      </c>
      <c r="H294" s="51" t="s">
        <v>59</v>
      </c>
      <c r="I294" s="51" t="s">
        <v>60</v>
      </c>
      <c r="J294" s="51" t="s">
        <v>58</v>
      </c>
      <c r="K294" s="51" t="s">
        <v>58</v>
      </c>
      <c r="L294" s="51" t="s">
        <v>59</v>
      </c>
    </row>
    <row r="295" spans="1:12" x14ac:dyDescent="0.2">
      <c r="A295" s="53">
        <v>1561</v>
      </c>
      <c r="B295" s="51" t="s">
        <v>354</v>
      </c>
      <c r="C295" s="51" t="s">
        <v>57</v>
      </c>
      <c r="D295" s="51" t="s">
        <v>57</v>
      </c>
      <c r="E295" s="51" t="s">
        <v>57</v>
      </c>
      <c r="F295" s="51" t="s">
        <v>57</v>
      </c>
      <c r="G295" s="51" t="s">
        <v>58</v>
      </c>
      <c r="H295" s="51" t="s">
        <v>59</v>
      </c>
      <c r="I295" s="51" t="s">
        <v>60</v>
      </c>
      <c r="J295" s="51" t="s">
        <v>58</v>
      </c>
      <c r="K295" s="51" t="s">
        <v>58</v>
      </c>
      <c r="L295" s="51" t="s">
        <v>59</v>
      </c>
    </row>
    <row r="296" spans="1:12" x14ac:dyDescent="0.2">
      <c r="A296" s="53">
        <v>1569</v>
      </c>
      <c r="B296" s="51" t="s">
        <v>355</v>
      </c>
      <c r="C296" s="51" t="s">
        <v>57</v>
      </c>
      <c r="D296" s="51" t="s">
        <v>57</v>
      </c>
      <c r="E296" s="51" t="s">
        <v>57</v>
      </c>
      <c r="F296" s="51" t="s">
        <v>57</v>
      </c>
      <c r="G296" s="51" t="s">
        <v>58</v>
      </c>
      <c r="H296" s="51" t="s">
        <v>59</v>
      </c>
      <c r="I296" s="51" t="s">
        <v>60</v>
      </c>
      <c r="J296" s="51" t="s">
        <v>58</v>
      </c>
      <c r="K296" s="51" t="s">
        <v>58</v>
      </c>
      <c r="L296" s="51" t="s">
        <v>59</v>
      </c>
    </row>
    <row r="297" spans="1:12" x14ac:dyDescent="0.2">
      <c r="A297" s="53">
        <v>1600</v>
      </c>
      <c r="B297" s="51" t="s">
        <v>356</v>
      </c>
      <c r="C297" s="51" t="s">
        <v>57</v>
      </c>
      <c r="D297" s="51" t="s">
        <v>57</v>
      </c>
      <c r="E297" s="51" t="s">
        <v>57</v>
      </c>
      <c r="F297" s="51" t="s">
        <v>57</v>
      </c>
      <c r="G297" s="51" t="s">
        <v>58</v>
      </c>
      <c r="H297" s="51" t="s">
        <v>293</v>
      </c>
      <c r="I297" s="51" t="s">
        <v>60</v>
      </c>
      <c r="J297" s="51" t="s">
        <v>58</v>
      </c>
      <c r="K297" s="51" t="s">
        <v>58</v>
      </c>
      <c r="L297" s="51" t="s">
        <v>59</v>
      </c>
    </row>
    <row r="298" spans="1:12" x14ac:dyDescent="0.2">
      <c r="A298" s="53">
        <v>1601</v>
      </c>
      <c r="B298" s="51" t="s">
        <v>357</v>
      </c>
      <c r="C298" s="51" t="s">
        <v>57</v>
      </c>
      <c r="D298" s="51" t="s">
        <v>57</v>
      </c>
      <c r="E298" s="51" t="s">
        <v>57</v>
      </c>
      <c r="F298" s="51" t="s">
        <v>57</v>
      </c>
      <c r="G298" s="51" t="s">
        <v>58</v>
      </c>
      <c r="H298" s="51" t="s">
        <v>59</v>
      </c>
      <c r="I298" s="51" t="s">
        <v>60</v>
      </c>
      <c r="J298" s="51" t="s">
        <v>58</v>
      </c>
      <c r="K298" s="51" t="s">
        <v>58</v>
      </c>
      <c r="L298" s="51" t="s">
        <v>59</v>
      </c>
    </row>
    <row r="299" spans="1:12" x14ac:dyDescent="0.2">
      <c r="A299" s="53">
        <v>1605</v>
      </c>
      <c r="B299" s="51" t="s">
        <v>358</v>
      </c>
      <c r="C299" s="51" t="s">
        <v>57</v>
      </c>
      <c r="D299" s="51" t="s">
        <v>57</v>
      </c>
      <c r="E299" s="51" t="s">
        <v>57</v>
      </c>
      <c r="F299" s="51" t="s">
        <v>57</v>
      </c>
      <c r="G299" s="51" t="s">
        <v>58</v>
      </c>
      <c r="H299" s="51" t="s">
        <v>59</v>
      </c>
      <c r="I299" s="51" t="s">
        <v>60</v>
      </c>
      <c r="J299" s="51" t="s">
        <v>58</v>
      </c>
      <c r="K299" s="51" t="s">
        <v>58</v>
      </c>
      <c r="L299" s="51" t="s">
        <v>59</v>
      </c>
    </row>
    <row r="300" spans="1:12" x14ac:dyDescent="0.2">
      <c r="A300" s="53">
        <v>1610</v>
      </c>
      <c r="B300" s="51" t="s">
        <v>359</v>
      </c>
      <c r="C300" s="51" t="s">
        <v>57</v>
      </c>
      <c r="D300" s="51" t="s">
        <v>57</v>
      </c>
      <c r="E300" s="51" t="s">
        <v>57</v>
      </c>
      <c r="F300" s="51" t="s">
        <v>57</v>
      </c>
      <c r="G300" s="51" t="s">
        <v>58</v>
      </c>
      <c r="H300" s="51" t="s">
        <v>59</v>
      </c>
      <c r="I300" s="51" t="s">
        <v>60</v>
      </c>
      <c r="J300" s="51" t="s">
        <v>58</v>
      </c>
      <c r="K300" s="51" t="s">
        <v>58</v>
      </c>
      <c r="L300" s="51" t="s">
        <v>59</v>
      </c>
    </row>
    <row r="301" spans="1:12" x14ac:dyDescent="0.2">
      <c r="A301" s="53">
        <v>1680</v>
      </c>
      <c r="B301" s="51" t="s">
        <v>360</v>
      </c>
      <c r="C301" s="51" t="s">
        <v>57</v>
      </c>
      <c r="D301" s="51" t="s">
        <v>57</v>
      </c>
      <c r="E301" s="51" t="s">
        <v>57</v>
      </c>
      <c r="F301" s="51" t="s">
        <v>57</v>
      </c>
      <c r="G301" s="51" t="s">
        <v>58</v>
      </c>
      <c r="H301" s="51" t="s">
        <v>59</v>
      </c>
      <c r="I301" s="51" t="s">
        <v>60</v>
      </c>
      <c r="J301" s="51" t="s">
        <v>58</v>
      </c>
      <c r="K301" s="51" t="s">
        <v>58</v>
      </c>
      <c r="L301" s="51" t="s">
        <v>59</v>
      </c>
    </row>
    <row r="302" spans="1:12" x14ac:dyDescent="0.2">
      <c r="A302" s="53">
        <v>1681</v>
      </c>
      <c r="B302" s="51" t="s">
        <v>361</v>
      </c>
      <c r="C302" s="51" t="s">
        <v>57</v>
      </c>
      <c r="D302" s="51" t="s">
        <v>57</v>
      </c>
      <c r="E302" s="51" t="s">
        <v>57</v>
      </c>
      <c r="F302" s="51" t="s">
        <v>57</v>
      </c>
      <c r="G302" s="51" t="s">
        <v>58</v>
      </c>
      <c r="H302" s="51" t="s">
        <v>59</v>
      </c>
      <c r="I302" s="51" t="s">
        <v>60</v>
      </c>
      <c r="J302" s="51" t="s">
        <v>58</v>
      </c>
      <c r="K302" s="51" t="s">
        <v>58</v>
      </c>
      <c r="L302" s="51" t="s">
        <v>59</v>
      </c>
    </row>
    <row r="303" spans="1:12" x14ac:dyDescent="0.2">
      <c r="A303" s="53">
        <v>1683</v>
      </c>
      <c r="B303" s="51" t="s">
        <v>362</v>
      </c>
      <c r="C303" s="51" t="s">
        <v>57</v>
      </c>
      <c r="D303" s="51" t="s">
        <v>57</v>
      </c>
      <c r="E303" s="51" t="s">
        <v>57</v>
      </c>
      <c r="F303" s="51" t="s">
        <v>57</v>
      </c>
      <c r="G303" s="51" t="s">
        <v>58</v>
      </c>
      <c r="H303" s="51" t="s">
        <v>59</v>
      </c>
      <c r="I303" s="51" t="s">
        <v>60</v>
      </c>
      <c r="J303" s="51" t="s">
        <v>58</v>
      </c>
      <c r="K303" s="51" t="s">
        <v>58</v>
      </c>
      <c r="L303" s="51" t="s">
        <v>59</v>
      </c>
    </row>
    <row r="304" spans="1:12" x14ac:dyDescent="0.2">
      <c r="A304" s="53">
        <v>1684</v>
      </c>
      <c r="B304" s="51" t="s">
        <v>363</v>
      </c>
      <c r="C304" s="51" t="s">
        <v>57</v>
      </c>
      <c r="D304" s="51" t="s">
        <v>57</v>
      </c>
      <c r="E304" s="51" t="s">
        <v>57</v>
      </c>
      <c r="F304" s="51" t="s">
        <v>57</v>
      </c>
      <c r="G304" s="51" t="s">
        <v>58</v>
      </c>
      <c r="H304" s="51" t="s">
        <v>59</v>
      </c>
      <c r="I304" s="51" t="s">
        <v>60</v>
      </c>
      <c r="J304" s="51" t="s">
        <v>58</v>
      </c>
      <c r="K304" s="51" t="s">
        <v>58</v>
      </c>
      <c r="L304" s="51" t="s">
        <v>59</v>
      </c>
    </row>
    <row r="305" spans="1:12" x14ac:dyDescent="0.2">
      <c r="A305" s="53">
        <v>1685</v>
      </c>
      <c r="B305" s="51" t="s">
        <v>364</v>
      </c>
      <c r="C305" s="51" t="s">
        <v>57</v>
      </c>
      <c r="D305" s="51" t="s">
        <v>57</v>
      </c>
      <c r="E305" s="51" t="s">
        <v>57</v>
      </c>
      <c r="F305" s="51" t="s">
        <v>57</v>
      </c>
      <c r="G305" s="51" t="s">
        <v>58</v>
      </c>
      <c r="H305" s="51" t="s">
        <v>59</v>
      </c>
      <c r="I305" s="51" t="s">
        <v>60</v>
      </c>
      <c r="J305" s="51" t="s">
        <v>58</v>
      </c>
      <c r="K305" s="51" t="s">
        <v>58</v>
      </c>
      <c r="L305" s="51" t="s">
        <v>59</v>
      </c>
    </row>
    <row r="306" spans="1:12" x14ac:dyDescent="0.2">
      <c r="A306" s="53">
        <v>1686</v>
      </c>
      <c r="B306" s="51" t="s">
        <v>365</v>
      </c>
      <c r="C306" s="51" t="s">
        <v>57</v>
      </c>
      <c r="D306" s="51" t="s">
        <v>57</v>
      </c>
      <c r="E306" s="51" t="s">
        <v>57</v>
      </c>
      <c r="F306" s="51" t="s">
        <v>57</v>
      </c>
      <c r="G306" s="51" t="s">
        <v>58</v>
      </c>
      <c r="H306" s="51" t="s">
        <v>59</v>
      </c>
      <c r="I306" s="51" t="s">
        <v>60</v>
      </c>
      <c r="J306" s="51" t="s">
        <v>58</v>
      </c>
      <c r="K306" s="51" t="s">
        <v>58</v>
      </c>
      <c r="L306" s="51" t="s">
        <v>59</v>
      </c>
    </row>
    <row r="307" spans="1:12" x14ac:dyDescent="0.2">
      <c r="A307" s="53">
        <v>1688</v>
      </c>
      <c r="B307" s="51" t="s">
        <v>366</v>
      </c>
      <c r="C307" s="51" t="s">
        <v>57</v>
      </c>
      <c r="D307" s="51" t="s">
        <v>57</v>
      </c>
      <c r="E307" s="51" t="s">
        <v>57</v>
      </c>
      <c r="F307" s="51" t="s">
        <v>57</v>
      </c>
      <c r="G307" s="51" t="s">
        <v>58</v>
      </c>
      <c r="H307" s="51" t="s">
        <v>59</v>
      </c>
      <c r="I307" s="51" t="s">
        <v>60</v>
      </c>
      <c r="J307" s="51" t="s">
        <v>58</v>
      </c>
      <c r="K307" s="51" t="s">
        <v>58</v>
      </c>
      <c r="L307" s="51" t="s">
        <v>59</v>
      </c>
    </row>
    <row r="308" spans="1:12" x14ac:dyDescent="0.2">
      <c r="A308" s="53">
        <v>1689</v>
      </c>
      <c r="B308" s="51" t="s">
        <v>367</v>
      </c>
      <c r="C308" s="51" t="s">
        <v>57</v>
      </c>
      <c r="D308" s="51" t="s">
        <v>57</v>
      </c>
      <c r="E308" s="51" t="s">
        <v>57</v>
      </c>
      <c r="F308" s="51" t="s">
        <v>57</v>
      </c>
      <c r="G308" s="51" t="s">
        <v>58</v>
      </c>
      <c r="H308" s="51" t="s">
        <v>59</v>
      </c>
      <c r="I308" s="51" t="s">
        <v>60</v>
      </c>
      <c r="J308" s="51" t="s">
        <v>58</v>
      </c>
      <c r="K308" s="51" t="s">
        <v>58</v>
      </c>
      <c r="L308" s="51" t="s">
        <v>59</v>
      </c>
    </row>
    <row r="309" spans="1:12" x14ac:dyDescent="0.2">
      <c r="A309" s="53">
        <v>1690</v>
      </c>
      <c r="B309" s="51" t="s">
        <v>368</v>
      </c>
      <c r="C309" s="51" t="s">
        <v>57</v>
      </c>
      <c r="D309" s="51" t="s">
        <v>57</v>
      </c>
      <c r="E309" s="51" t="s">
        <v>57</v>
      </c>
      <c r="F309" s="51" t="s">
        <v>57</v>
      </c>
      <c r="G309" s="51" t="s">
        <v>58</v>
      </c>
      <c r="H309" s="51" t="s">
        <v>59</v>
      </c>
      <c r="I309" s="51" t="s">
        <v>60</v>
      </c>
      <c r="J309" s="51" t="s">
        <v>58</v>
      </c>
      <c r="K309" s="51" t="s">
        <v>58</v>
      </c>
      <c r="L309" s="51" t="s">
        <v>59</v>
      </c>
    </row>
    <row r="310" spans="1:12" x14ac:dyDescent="0.2">
      <c r="A310" s="53">
        <v>1710</v>
      </c>
      <c r="B310" s="51" t="s">
        <v>369</v>
      </c>
      <c r="C310" s="51" t="s">
        <v>57</v>
      </c>
      <c r="D310" s="51" t="s">
        <v>57</v>
      </c>
      <c r="E310" s="51" t="s">
        <v>57</v>
      </c>
      <c r="F310" s="51" t="s">
        <v>57</v>
      </c>
      <c r="G310" s="51" t="s">
        <v>58</v>
      </c>
      <c r="H310" s="51" t="s">
        <v>59</v>
      </c>
      <c r="I310" s="51" t="s">
        <v>60</v>
      </c>
      <c r="J310" s="51" t="s">
        <v>58</v>
      </c>
      <c r="K310" s="51" t="s">
        <v>58</v>
      </c>
      <c r="L310" s="51" t="s">
        <v>59</v>
      </c>
    </row>
    <row r="311" spans="1:12" x14ac:dyDescent="0.2">
      <c r="A311" s="53">
        <v>1720</v>
      </c>
      <c r="B311" s="51" t="s">
        <v>370</v>
      </c>
      <c r="C311" s="51" t="s">
        <v>57</v>
      </c>
      <c r="D311" s="51" t="s">
        <v>57</v>
      </c>
      <c r="E311" s="51" t="s">
        <v>57</v>
      </c>
      <c r="F311" s="51" t="s">
        <v>57</v>
      </c>
      <c r="G311" s="51" t="s">
        <v>58</v>
      </c>
      <c r="H311" s="51" t="s">
        <v>59</v>
      </c>
      <c r="I311" s="51" t="s">
        <v>60</v>
      </c>
      <c r="J311" s="51" t="s">
        <v>58</v>
      </c>
      <c r="K311" s="51" t="s">
        <v>58</v>
      </c>
      <c r="L311" s="51" t="s">
        <v>59</v>
      </c>
    </row>
    <row r="312" spans="1:12" x14ac:dyDescent="0.2">
      <c r="A312" s="53">
        <v>1730</v>
      </c>
      <c r="B312" s="51" t="s">
        <v>371</v>
      </c>
      <c r="C312" s="51" t="s">
        <v>57</v>
      </c>
      <c r="D312" s="51" t="s">
        <v>57</v>
      </c>
      <c r="E312" s="51" t="s">
        <v>57</v>
      </c>
      <c r="F312" s="51" t="s">
        <v>57</v>
      </c>
      <c r="G312" s="51" t="s">
        <v>58</v>
      </c>
      <c r="H312" s="51" t="s">
        <v>59</v>
      </c>
      <c r="I312" s="51" t="s">
        <v>60</v>
      </c>
      <c r="J312" s="51" t="s">
        <v>58</v>
      </c>
      <c r="K312" s="51" t="s">
        <v>58</v>
      </c>
      <c r="L312" s="51" t="s">
        <v>59</v>
      </c>
    </row>
    <row r="313" spans="1:12" x14ac:dyDescent="0.2">
      <c r="A313" s="53">
        <v>1740</v>
      </c>
      <c r="B313" s="51" t="s">
        <v>372</v>
      </c>
      <c r="C313" s="51" t="s">
        <v>57</v>
      </c>
      <c r="D313" s="51" t="s">
        <v>57</v>
      </c>
      <c r="E313" s="51" t="s">
        <v>57</v>
      </c>
      <c r="F313" s="51" t="s">
        <v>57</v>
      </c>
      <c r="G313" s="51" t="s">
        <v>58</v>
      </c>
      <c r="H313" s="51" t="s">
        <v>59</v>
      </c>
      <c r="I313" s="51" t="s">
        <v>60</v>
      </c>
      <c r="J313" s="51" t="s">
        <v>58</v>
      </c>
      <c r="K313" s="51" t="s">
        <v>58</v>
      </c>
      <c r="L313" s="51" t="s">
        <v>59</v>
      </c>
    </row>
    <row r="314" spans="1:12" x14ac:dyDescent="0.2">
      <c r="A314" s="53">
        <v>1750</v>
      </c>
      <c r="B314" s="51" t="s">
        <v>373</v>
      </c>
      <c r="C314" s="51" t="s">
        <v>57</v>
      </c>
      <c r="D314" s="51" t="s">
        <v>57</v>
      </c>
      <c r="E314" s="51" t="s">
        <v>57</v>
      </c>
      <c r="F314" s="51" t="s">
        <v>57</v>
      </c>
      <c r="G314" s="51" t="s">
        <v>58</v>
      </c>
      <c r="H314" s="51" t="s">
        <v>59</v>
      </c>
      <c r="I314" s="51" t="s">
        <v>60</v>
      </c>
      <c r="J314" s="51" t="s">
        <v>58</v>
      </c>
      <c r="K314" s="51" t="s">
        <v>58</v>
      </c>
      <c r="L314" s="51" t="s">
        <v>59</v>
      </c>
    </row>
    <row r="315" spans="1:12" x14ac:dyDescent="0.2">
      <c r="A315" s="53">
        <v>1760</v>
      </c>
      <c r="B315" s="51" t="s">
        <v>374</v>
      </c>
      <c r="C315" s="51" t="s">
        <v>57</v>
      </c>
      <c r="D315" s="51" t="s">
        <v>57</v>
      </c>
      <c r="E315" s="51" t="s">
        <v>57</v>
      </c>
      <c r="F315" s="51" t="s">
        <v>57</v>
      </c>
      <c r="G315" s="51" t="s">
        <v>58</v>
      </c>
      <c r="H315" s="51" t="s">
        <v>59</v>
      </c>
      <c r="I315" s="51" t="s">
        <v>60</v>
      </c>
      <c r="J315" s="51" t="s">
        <v>58</v>
      </c>
      <c r="K315" s="51" t="s">
        <v>58</v>
      </c>
      <c r="L315" s="51" t="s">
        <v>59</v>
      </c>
    </row>
    <row r="316" spans="1:12" x14ac:dyDescent="0.2">
      <c r="A316" s="53">
        <v>1770</v>
      </c>
      <c r="B316" s="51" t="s">
        <v>375</v>
      </c>
      <c r="C316" s="51" t="s">
        <v>57</v>
      </c>
      <c r="D316" s="51" t="s">
        <v>57</v>
      </c>
      <c r="E316" s="51" t="s">
        <v>57</v>
      </c>
      <c r="F316" s="51" t="s">
        <v>57</v>
      </c>
      <c r="G316" s="51" t="s">
        <v>58</v>
      </c>
      <c r="H316" s="51" t="s">
        <v>59</v>
      </c>
      <c r="I316" s="51" t="s">
        <v>60</v>
      </c>
      <c r="J316" s="51" t="s">
        <v>58</v>
      </c>
      <c r="K316" s="51" t="s">
        <v>58</v>
      </c>
      <c r="L316" s="51" t="s">
        <v>59</v>
      </c>
    </row>
    <row r="317" spans="1:12" x14ac:dyDescent="0.2">
      <c r="A317" s="53">
        <v>1780</v>
      </c>
      <c r="B317" s="51" t="s">
        <v>376</v>
      </c>
      <c r="C317" s="51" t="s">
        <v>57</v>
      </c>
      <c r="D317" s="51" t="s">
        <v>57</v>
      </c>
      <c r="E317" s="51" t="s">
        <v>57</v>
      </c>
      <c r="F317" s="51" t="s">
        <v>57</v>
      </c>
      <c r="G317" s="51" t="s">
        <v>58</v>
      </c>
      <c r="H317" s="51" t="s">
        <v>59</v>
      </c>
      <c r="I317" s="51" t="s">
        <v>60</v>
      </c>
      <c r="J317" s="51" t="s">
        <v>58</v>
      </c>
      <c r="K317" s="51" t="s">
        <v>58</v>
      </c>
      <c r="L317" s="51" t="s">
        <v>59</v>
      </c>
    </row>
    <row r="318" spans="1:12" x14ac:dyDescent="0.2">
      <c r="A318" s="53">
        <v>1790</v>
      </c>
      <c r="B318" s="51" t="s">
        <v>377</v>
      </c>
      <c r="C318" s="51" t="s">
        <v>57</v>
      </c>
      <c r="D318" s="51" t="s">
        <v>57</v>
      </c>
      <c r="E318" s="51" t="s">
        <v>57</v>
      </c>
      <c r="F318" s="51" t="s">
        <v>57</v>
      </c>
      <c r="G318" s="51" t="s">
        <v>58</v>
      </c>
      <c r="H318" s="51" t="s">
        <v>59</v>
      </c>
      <c r="I318" s="51" t="s">
        <v>60</v>
      </c>
      <c r="J318" s="51" t="s">
        <v>58</v>
      </c>
      <c r="K318" s="51" t="s">
        <v>58</v>
      </c>
      <c r="L318" s="51" t="s">
        <v>59</v>
      </c>
    </row>
    <row r="319" spans="1:12" x14ac:dyDescent="0.2">
      <c r="A319" s="53">
        <v>1800</v>
      </c>
      <c r="B319" s="51" t="s">
        <v>378</v>
      </c>
      <c r="C319" s="51" t="s">
        <v>57</v>
      </c>
      <c r="D319" s="51" t="s">
        <v>57</v>
      </c>
      <c r="E319" s="51" t="s">
        <v>57</v>
      </c>
      <c r="F319" s="51" t="s">
        <v>57</v>
      </c>
      <c r="G319" s="51" t="s">
        <v>58</v>
      </c>
      <c r="H319" s="51" t="s">
        <v>59</v>
      </c>
      <c r="I319" s="51" t="s">
        <v>60</v>
      </c>
      <c r="J319" s="51" t="s">
        <v>58</v>
      </c>
      <c r="K319" s="51" t="s">
        <v>58</v>
      </c>
      <c r="L319" s="51" t="s">
        <v>59</v>
      </c>
    </row>
    <row r="320" spans="1:12" x14ac:dyDescent="0.2">
      <c r="A320" s="53">
        <v>1801</v>
      </c>
      <c r="B320" s="51" t="s">
        <v>379</v>
      </c>
      <c r="C320" s="51" t="s">
        <v>57</v>
      </c>
      <c r="D320" s="51" t="s">
        <v>57</v>
      </c>
      <c r="E320" s="51" t="s">
        <v>57</v>
      </c>
      <c r="F320" s="51" t="s">
        <v>57</v>
      </c>
      <c r="G320" s="51" t="s">
        <v>58</v>
      </c>
      <c r="H320" s="51" t="s">
        <v>59</v>
      </c>
      <c r="I320" s="51" t="s">
        <v>60</v>
      </c>
      <c r="J320" s="51" t="s">
        <v>58</v>
      </c>
      <c r="K320" s="51" t="s">
        <v>58</v>
      </c>
      <c r="L320" s="51" t="s">
        <v>59</v>
      </c>
    </row>
    <row r="321" spans="1:12" x14ac:dyDescent="0.2">
      <c r="A321" s="53">
        <v>1802</v>
      </c>
      <c r="B321" s="51" t="s">
        <v>380</v>
      </c>
      <c r="C321" s="51" t="s">
        <v>57</v>
      </c>
      <c r="D321" s="51" t="s">
        <v>57</v>
      </c>
      <c r="E321" s="51" t="s">
        <v>57</v>
      </c>
      <c r="F321" s="51" t="s">
        <v>57</v>
      </c>
      <c r="G321" s="51" t="s">
        <v>58</v>
      </c>
      <c r="H321" s="51" t="s">
        <v>59</v>
      </c>
      <c r="I321" s="51" t="s">
        <v>60</v>
      </c>
      <c r="J321" s="51" t="s">
        <v>58</v>
      </c>
      <c r="K321" s="51" t="s">
        <v>58</v>
      </c>
      <c r="L321" s="51" t="s">
        <v>59</v>
      </c>
    </row>
    <row r="322" spans="1:12" x14ac:dyDescent="0.2">
      <c r="A322" s="53">
        <v>1804</v>
      </c>
      <c r="B322" s="51" t="s">
        <v>381</v>
      </c>
      <c r="C322" s="51" t="s">
        <v>57</v>
      </c>
      <c r="D322" s="51" t="s">
        <v>57</v>
      </c>
      <c r="E322" s="51" t="s">
        <v>57</v>
      </c>
      <c r="F322" s="51" t="s">
        <v>57</v>
      </c>
      <c r="G322" s="51" t="s">
        <v>58</v>
      </c>
      <c r="H322" s="51" t="s">
        <v>59</v>
      </c>
      <c r="I322" s="51" t="s">
        <v>60</v>
      </c>
      <c r="J322" s="51" t="s">
        <v>58</v>
      </c>
      <c r="K322" s="51" t="s">
        <v>58</v>
      </c>
      <c r="L322" s="51" t="s">
        <v>59</v>
      </c>
    </row>
    <row r="323" spans="1:12" x14ac:dyDescent="0.2">
      <c r="A323" s="53">
        <v>1805</v>
      </c>
      <c r="B323" s="51" t="s">
        <v>382</v>
      </c>
      <c r="C323" s="51" t="s">
        <v>57</v>
      </c>
      <c r="D323" s="51" t="s">
        <v>57</v>
      </c>
      <c r="E323" s="51" t="s">
        <v>57</v>
      </c>
      <c r="F323" s="51" t="s">
        <v>57</v>
      </c>
      <c r="G323" s="51" t="s">
        <v>58</v>
      </c>
      <c r="H323" s="51" t="s">
        <v>59</v>
      </c>
      <c r="I323" s="51" t="s">
        <v>60</v>
      </c>
      <c r="J323" s="51" t="s">
        <v>58</v>
      </c>
      <c r="K323" s="51" t="s">
        <v>58</v>
      </c>
      <c r="L323" s="51" t="s">
        <v>59</v>
      </c>
    </row>
    <row r="324" spans="1:12" x14ac:dyDescent="0.2">
      <c r="A324" s="53">
        <v>1806</v>
      </c>
      <c r="B324" s="51" t="s">
        <v>383</v>
      </c>
      <c r="C324" s="51" t="s">
        <v>57</v>
      </c>
      <c r="D324" s="51" t="s">
        <v>57</v>
      </c>
      <c r="E324" s="51" t="s">
        <v>57</v>
      </c>
      <c r="F324" s="51" t="s">
        <v>57</v>
      </c>
      <c r="G324" s="51" t="s">
        <v>58</v>
      </c>
      <c r="H324" s="51" t="s">
        <v>59</v>
      </c>
      <c r="I324" s="51" t="s">
        <v>60</v>
      </c>
      <c r="J324" s="51" t="s">
        <v>58</v>
      </c>
      <c r="K324" s="51" t="s">
        <v>58</v>
      </c>
      <c r="L324" s="51" t="s">
        <v>59</v>
      </c>
    </row>
    <row r="325" spans="1:12" x14ac:dyDescent="0.2">
      <c r="A325" s="53">
        <v>1807</v>
      </c>
      <c r="B325" s="51" t="s">
        <v>384</v>
      </c>
      <c r="C325" s="51" t="s">
        <v>57</v>
      </c>
      <c r="D325" s="51" t="s">
        <v>57</v>
      </c>
      <c r="E325" s="51" t="s">
        <v>57</v>
      </c>
      <c r="F325" s="51" t="s">
        <v>57</v>
      </c>
      <c r="G325" s="51" t="s">
        <v>58</v>
      </c>
      <c r="H325" s="51" t="s">
        <v>59</v>
      </c>
      <c r="I325" s="51" t="s">
        <v>60</v>
      </c>
      <c r="J325" s="51" t="s">
        <v>58</v>
      </c>
      <c r="K325" s="51" t="s">
        <v>58</v>
      </c>
      <c r="L325" s="51" t="s">
        <v>59</v>
      </c>
    </row>
    <row r="326" spans="1:12" x14ac:dyDescent="0.2">
      <c r="A326" s="53">
        <v>1808</v>
      </c>
      <c r="B326" s="51" t="s">
        <v>385</v>
      </c>
      <c r="C326" s="51" t="s">
        <v>57</v>
      </c>
      <c r="D326" s="51" t="s">
        <v>57</v>
      </c>
      <c r="E326" s="51" t="s">
        <v>57</v>
      </c>
      <c r="F326" s="51" t="s">
        <v>57</v>
      </c>
      <c r="G326" s="51" t="s">
        <v>58</v>
      </c>
      <c r="H326" s="51" t="s">
        <v>59</v>
      </c>
      <c r="I326" s="51" t="s">
        <v>60</v>
      </c>
      <c r="J326" s="51" t="s">
        <v>58</v>
      </c>
      <c r="K326" s="51" t="s">
        <v>58</v>
      </c>
      <c r="L326" s="51" t="s">
        <v>59</v>
      </c>
    </row>
    <row r="327" spans="1:12" x14ac:dyDescent="0.2">
      <c r="A327" s="53">
        <v>1809</v>
      </c>
      <c r="B327" s="51" t="s">
        <v>386</v>
      </c>
      <c r="C327" s="51" t="s">
        <v>57</v>
      </c>
      <c r="D327" s="51" t="s">
        <v>57</v>
      </c>
      <c r="E327" s="51" t="s">
        <v>57</v>
      </c>
      <c r="F327" s="51" t="s">
        <v>57</v>
      </c>
      <c r="G327" s="51" t="s">
        <v>58</v>
      </c>
      <c r="H327" s="51" t="s">
        <v>59</v>
      </c>
      <c r="I327" s="51" t="s">
        <v>60</v>
      </c>
      <c r="J327" s="51" t="s">
        <v>58</v>
      </c>
      <c r="K327" s="51" t="s">
        <v>58</v>
      </c>
      <c r="L327" s="51" t="s">
        <v>59</v>
      </c>
    </row>
    <row r="328" spans="1:12" x14ac:dyDescent="0.2">
      <c r="A328" s="53">
        <v>1810</v>
      </c>
      <c r="B328" s="51" t="s">
        <v>387</v>
      </c>
      <c r="C328" s="51" t="s">
        <v>57</v>
      </c>
      <c r="D328" s="51" t="s">
        <v>57</v>
      </c>
      <c r="E328" s="51" t="s">
        <v>57</v>
      </c>
      <c r="F328" s="51" t="s">
        <v>57</v>
      </c>
      <c r="G328" s="51" t="s">
        <v>58</v>
      </c>
      <c r="H328" s="51" t="s">
        <v>59</v>
      </c>
      <c r="I328" s="51" t="s">
        <v>287</v>
      </c>
      <c r="J328" s="51" t="s">
        <v>58</v>
      </c>
      <c r="K328" s="51" t="s">
        <v>58</v>
      </c>
      <c r="L328" s="51" t="s">
        <v>59</v>
      </c>
    </row>
    <row r="329" spans="1:12" x14ac:dyDescent="0.2">
      <c r="A329" s="53">
        <v>1811</v>
      </c>
      <c r="B329" s="51" t="s">
        <v>388</v>
      </c>
      <c r="C329" s="51" t="s">
        <v>57</v>
      </c>
      <c r="D329" s="51" t="s">
        <v>57</v>
      </c>
      <c r="E329" s="51" t="s">
        <v>57</v>
      </c>
      <c r="F329" s="51" t="s">
        <v>57</v>
      </c>
      <c r="G329" s="51" t="s">
        <v>58</v>
      </c>
      <c r="H329" s="51" t="s">
        <v>59</v>
      </c>
      <c r="I329" s="51" t="s">
        <v>60</v>
      </c>
      <c r="J329" s="51" t="s">
        <v>58</v>
      </c>
      <c r="K329" s="51" t="s">
        <v>58</v>
      </c>
      <c r="L329" s="51" t="s">
        <v>59</v>
      </c>
    </row>
    <row r="330" spans="1:12" x14ac:dyDescent="0.2">
      <c r="A330" s="53">
        <v>1812</v>
      </c>
      <c r="B330" s="51" t="s">
        <v>389</v>
      </c>
      <c r="C330" s="51" t="s">
        <v>57</v>
      </c>
      <c r="D330" s="51" t="s">
        <v>57</v>
      </c>
      <c r="E330" s="51" t="s">
        <v>57</v>
      </c>
      <c r="F330" s="51" t="s">
        <v>57</v>
      </c>
      <c r="G330" s="51" t="s">
        <v>58</v>
      </c>
      <c r="H330" s="51" t="s">
        <v>59</v>
      </c>
      <c r="I330" s="51" t="s">
        <v>60</v>
      </c>
      <c r="J330" s="51" t="s">
        <v>58</v>
      </c>
      <c r="K330" s="51" t="s">
        <v>58</v>
      </c>
      <c r="L330" s="51" t="s">
        <v>59</v>
      </c>
    </row>
    <row r="331" spans="1:12" x14ac:dyDescent="0.2">
      <c r="A331" s="53">
        <v>1813</v>
      </c>
      <c r="B331" s="51" t="s">
        <v>390</v>
      </c>
      <c r="C331" s="51" t="s">
        <v>57</v>
      </c>
      <c r="D331" s="51" t="s">
        <v>57</v>
      </c>
      <c r="E331" s="51" t="s">
        <v>57</v>
      </c>
      <c r="F331" s="51" t="s">
        <v>57</v>
      </c>
      <c r="G331" s="51" t="s">
        <v>58</v>
      </c>
      <c r="H331" s="51" t="s">
        <v>59</v>
      </c>
      <c r="I331" s="51" t="s">
        <v>60</v>
      </c>
      <c r="J331" s="51" t="s">
        <v>58</v>
      </c>
      <c r="K331" s="51" t="s">
        <v>58</v>
      </c>
      <c r="L331" s="51" t="s">
        <v>59</v>
      </c>
    </row>
    <row r="332" spans="1:12" x14ac:dyDescent="0.2">
      <c r="A332" s="53">
        <v>1820</v>
      </c>
      <c r="B332" s="51" t="s">
        <v>391</v>
      </c>
      <c r="C332" s="51" t="s">
        <v>57</v>
      </c>
      <c r="D332" s="51" t="s">
        <v>57</v>
      </c>
      <c r="E332" s="51" t="s">
        <v>57</v>
      </c>
      <c r="F332" s="51" t="s">
        <v>57</v>
      </c>
      <c r="G332" s="51" t="s">
        <v>58</v>
      </c>
      <c r="H332" s="51" t="s">
        <v>59</v>
      </c>
      <c r="I332" s="51" t="s">
        <v>287</v>
      </c>
      <c r="J332" s="51" t="s">
        <v>58</v>
      </c>
      <c r="K332" s="51" t="s">
        <v>58</v>
      </c>
      <c r="L332" s="51" t="s">
        <v>59</v>
      </c>
    </row>
    <row r="333" spans="1:12" x14ac:dyDescent="0.2">
      <c r="A333" s="53">
        <v>1821</v>
      </c>
      <c r="B333" s="51" t="s">
        <v>392</v>
      </c>
      <c r="C333" s="51" t="s">
        <v>57</v>
      </c>
      <c r="D333" s="51" t="s">
        <v>57</v>
      </c>
      <c r="E333" s="51" t="s">
        <v>57</v>
      </c>
      <c r="F333" s="51" t="s">
        <v>57</v>
      </c>
      <c r="G333" s="51" t="s">
        <v>58</v>
      </c>
      <c r="H333" s="51" t="s">
        <v>59</v>
      </c>
      <c r="I333" s="51" t="s">
        <v>60</v>
      </c>
      <c r="J333" s="51" t="s">
        <v>58</v>
      </c>
      <c r="K333" s="51" t="s">
        <v>58</v>
      </c>
      <c r="L333" s="51" t="s">
        <v>59</v>
      </c>
    </row>
    <row r="334" spans="1:12" x14ac:dyDescent="0.2">
      <c r="A334" s="53">
        <v>1822</v>
      </c>
      <c r="B334" s="51" t="s">
        <v>393</v>
      </c>
      <c r="C334" s="51" t="s">
        <v>57</v>
      </c>
      <c r="D334" s="51" t="s">
        <v>57</v>
      </c>
      <c r="E334" s="51" t="s">
        <v>57</v>
      </c>
      <c r="F334" s="51" t="s">
        <v>57</v>
      </c>
      <c r="G334" s="51" t="s">
        <v>58</v>
      </c>
      <c r="H334" s="51" t="s">
        <v>59</v>
      </c>
      <c r="I334" s="51" t="s">
        <v>60</v>
      </c>
      <c r="J334" s="51" t="s">
        <v>58</v>
      </c>
      <c r="K334" s="51" t="s">
        <v>58</v>
      </c>
      <c r="L334" s="51" t="s">
        <v>59</v>
      </c>
    </row>
    <row r="335" spans="1:12" x14ac:dyDescent="0.2">
      <c r="A335" s="53">
        <v>1830</v>
      </c>
      <c r="B335" s="51" t="s">
        <v>394</v>
      </c>
      <c r="C335" s="51" t="s">
        <v>57</v>
      </c>
      <c r="D335" s="51" t="s">
        <v>57</v>
      </c>
      <c r="E335" s="51" t="s">
        <v>57</v>
      </c>
      <c r="F335" s="51" t="s">
        <v>57</v>
      </c>
      <c r="G335" s="51" t="s">
        <v>58</v>
      </c>
      <c r="H335" s="51" t="s">
        <v>59</v>
      </c>
      <c r="I335" s="51" t="s">
        <v>287</v>
      </c>
      <c r="J335" s="51" t="s">
        <v>58</v>
      </c>
      <c r="K335" s="51" t="s">
        <v>58</v>
      </c>
      <c r="L335" s="51" t="s">
        <v>59</v>
      </c>
    </row>
    <row r="336" spans="1:12" x14ac:dyDescent="0.2">
      <c r="A336" s="53">
        <v>1831</v>
      </c>
      <c r="B336" s="51" t="s">
        <v>395</v>
      </c>
      <c r="C336" s="51" t="s">
        <v>57</v>
      </c>
      <c r="D336" s="51" t="s">
        <v>57</v>
      </c>
      <c r="E336" s="51" t="s">
        <v>57</v>
      </c>
      <c r="F336" s="51" t="s">
        <v>57</v>
      </c>
      <c r="G336" s="51" t="s">
        <v>58</v>
      </c>
      <c r="H336" s="51" t="s">
        <v>59</v>
      </c>
      <c r="I336" s="51" t="s">
        <v>60</v>
      </c>
      <c r="J336" s="51" t="s">
        <v>58</v>
      </c>
      <c r="K336" s="51" t="s">
        <v>58</v>
      </c>
      <c r="L336" s="51" t="s">
        <v>59</v>
      </c>
    </row>
    <row r="337" spans="1:12" x14ac:dyDescent="0.2">
      <c r="A337" s="53">
        <v>1832</v>
      </c>
      <c r="B337" s="51" t="s">
        <v>396</v>
      </c>
      <c r="C337" s="51" t="s">
        <v>57</v>
      </c>
      <c r="D337" s="51" t="s">
        <v>57</v>
      </c>
      <c r="E337" s="51" t="s">
        <v>57</v>
      </c>
      <c r="F337" s="51" t="s">
        <v>57</v>
      </c>
      <c r="G337" s="51" t="s">
        <v>58</v>
      </c>
      <c r="H337" s="51" t="s">
        <v>59</v>
      </c>
      <c r="I337" s="51" t="s">
        <v>60</v>
      </c>
      <c r="J337" s="51" t="s">
        <v>58</v>
      </c>
      <c r="K337" s="51" t="s">
        <v>58</v>
      </c>
      <c r="L337" s="51" t="s">
        <v>59</v>
      </c>
    </row>
    <row r="338" spans="1:12" x14ac:dyDescent="0.2">
      <c r="A338" s="53">
        <v>1833</v>
      </c>
      <c r="B338" s="51" t="s">
        <v>397</v>
      </c>
      <c r="C338" s="51" t="s">
        <v>57</v>
      </c>
      <c r="D338" s="51" t="s">
        <v>57</v>
      </c>
      <c r="E338" s="51" t="s">
        <v>57</v>
      </c>
      <c r="F338" s="51" t="s">
        <v>57</v>
      </c>
      <c r="G338" s="51" t="s">
        <v>58</v>
      </c>
      <c r="H338" s="51" t="s">
        <v>59</v>
      </c>
      <c r="I338" s="51" t="s">
        <v>60</v>
      </c>
      <c r="J338" s="51" t="s">
        <v>58</v>
      </c>
      <c r="K338" s="51" t="s">
        <v>58</v>
      </c>
      <c r="L338" s="51" t="s">
        <v>59</v>
      </c>
    </row>
    <row r="339" spans="1:12" x14ac:dyDescent="0.2">
      <c r="A339" s="53">
        <v>1840</v>
      </c>
      <c r="B339" s="51" t="s">
        <v>398</v>
      </c>
      <c r="C339" s="51" t="s">
        <v>57</v>
      </c>
      <c r="D339" s="51" t="s">
        <v>57</v>
      </c>
      <c r="E339" s="51" t="s">
        <v>57</v>
      </c>
      <c r="F339" s="51" t="s">
        <v>57</v>
      </c>
      <c r="G339" s="51" t="s">
        <v>58</v>
      </c>
      <c r="H339" s="51" t="s">
        <v>59</v>
      </c>
      <c r="I339" s="51" t="s">
        <v>287</v>
      </c>
      <c r="J339" s="51" t="s">
        <v>58</v>
      </c>
      <c r="K339" s="51" t="s">
        <v>58</v>
      </c>
      <c r="L339" s="51" t="s">
        <v>59</v>
      </c>
    </row>
    <row r="340" spans="1:12" x14ac:dyDescent="0.2">
      <c r="A340" s="53">
        <v>1841</v>
      </c>
      <c r="B340" s="51" t="s">
        <v>399</v>
      </c>
      <c r="C340" s="51" t="s">
        <v>57</v>
      </c>
      <c r="D340" s="51" t="s">
        <v>57</v>
      </c>
      <c r="E340" s="51" t="s">
        <v>57</v>
      </c>
      <c r="F340" s="51" t="s">
        <v>57</v>
      </c>
      <c r="G340" s="51" t="s">
        <v>58</v>
      </c>
      <c r="H340" s="51" t="s">
        <v>59</v>
      </c>
      <c r="I340" s="51" t="s">
        <v>60</v>
      </c>
      <c r="J340" s="51" t="s">
        <v>58</v>
      </c>
      <c r="K340" s="51" t="s">
        <v>58</v>
      </c>
      <c r="L340" s="51" t="s">
        <v>59</v>
      </c>
    </row>
    <row r="341" spans="1:12" x14ac:dyDescent="0.2">
      <c r="A341" s="53">
        <v>1842</v>
      </c>
      <c r="B341" s="51" t="s">
        <v>400</v>
      </c>
      <c r="C341" s="51" t="s">
        <v>57</v>
      </c>
      <c r="D341" s="51" t="s">
        <v>57</v>
      </c>
      <c r="E341" s="51" t="s">
        <v>57</v>
      </c>
      <c r="F341" s="51" t="s">
        <v>57</v>
      </c>
      <c r="G341" s="51" t="s">
        <v>58</v>
      </c>
      <c r="H341" s="51" t="s">
        <v>59</v>
      </c>
      <c r="I341" s="51" t="s">
        <v>60</v>
      </c>
      <c r="J341" s="51" t="s">
        <v>58</v>
      </c>
      <c r="K341" s="51" t="s">
        <v>58</v>
      </c>
      <c r="L341" s="51" t="s">
        <v>59</v>
      </c>
    </row>
    <row r="342" spans="1:12" x14ac:dyDescent="0.2">
      <c r="A342" s="53">
        <v>1843</v>
      </c>
      <c r="B342" s="51" t="s">
        <v>401</v>
      </c>
      <c r="C342" s="51" t="s">
        <v>57</v>
      </c>
      <c r="D342" s="51" t="s">
        <v>57</v>
      </c>
      <c r="E342" s="51" t="s">
        <v>57</v>
      </c>
      <c r="F342" s="51" t="s">
        <v>57</v>
      </c>
      <c r="G342" s="51" t="s">
        <v>58</v>
      </c>
      <c r="H342" s="51" t="s">
        <v>59</v>
      </c>
      <c r="I342" s="51" t="s">
        <v>60</v>
      </c>
      <c r="J342" s="51" t="s">
        <v>58</v>
      </c>
      <c r="K342" s="51" t="s">
        <v>58</v>
      </c>
      <c r="L342" s="51" t="s">
        <v>59</v>
      </c>
    </row>
    <row r="343" spans="1:12" x14ac:dyDescent="0.2">
      <c r="A343" s="53">
        <v>1850</v>
      </c>
      <c r="B343" s="51" t="s">
        <v>402</v>
      </c>
      <c r="C343" s="51" t="s">
        <v>57</v>
      </c>
      <c r="D343" s="51" t="s">
        <v>57</v>
      </c>
      <c r="E343" s="51" t="s">
        <v>57</v>
      </c>
      <c r="F343" s="51" t="s">
        <v>57</v>
      </c>
      <c r="G343" s="51" t="s">
        <v>58</v>
      </c>
      <c r="H343" s="51" t="s">
        <v>59</v>
      </c>
      <c r="I343" s="51" t="s">
        <v>287</v>
      </c>
      <c r="J343" s="51" t="s">
        <v>58</v>
      </c>
      <c r="K343" s="51" t="s">
        <v>58</v>
      </c>
      <c r="L343" s="51" t="s">
        <v>59</v>
      </c>
    </row>
    <row r="344" spans="1:12" x14ac:dyDescent="0.2">
      <c r="A344" s="53">
        <v>1851</v>
      </c>
      <c r="B344" s="51" t="s">
        <v>403</v>
      </c>
      <c r="C344" s="51" t="s">
        <v>57</v>
      </c>
      <c r="D344" s="51" t="s">
        <v>57</v>
      </c>
      <c r="E344" s="51" t="s">
        <v>57</v>
      </c>
      <c r="F344" s="51" t="s">
        <v>57</v>
      </c>
      <c r="G344" s="51" t="s">
        <v>58</v>
      </c>
      <c r="H344" s="51" t="s">
        <v>59</v>
      </c>
      <c r="I344" s="51" t="s">
        <v>60</v>
      </c>
      <c r="J344" s="51" t="s">
        <v>58</v>
      </c>
      <c r="K344" s="51" t="s">
        <v>58</v>
      </c>
      <c r="L344" s="51" t="s">
        <v>59</v>
      </c>
    </row>
    <row r="345" spans="1:12" x14ac:dyDescent="0.2">
      <c r="A345" s="53">
        <v>1852</v>
      </c>
      <c r="B345" s="51" t="s">
        <v>404</v>
      </c>
      <c r="C345" s="51" t="s">
        <v>57</v>
      </c>
      <c r="D345" s="51" t="s">
        <v>57</v>
      </c>
      <c r="E345" s="51" t="s">
        <v>57</v>
      </c>
      <c r="F345" s="51" t="s">
        <v>57</v>
      </c>
      <c r="G345" s="51" t="s">
        <v>58</v>
      </c>
      <c r="H345" s="51" t="s">
        <v>59</v>
      </c>
      <c r="I345" s="51" t="s">
        <v>60</v>
      </c>
      <c r="J345" s="51" t="s">
        <v>58</v>
      </c>
      <c r="K345" s="51" t="s">
        <v>58</v>
      </c>
      <c r="L345" s="51" t="s">
        <v>59</v>
      </c>
    </row>
    <row r="346" spans="1:12" x14ac:dyDescent="0.2">
      <c r="A346" s="53">
        <v>1860</v>
      </c>
      <c r="B346" s="51" t="s">
        <v>405</v>
      </c>
      <c r="C346" s="51" t="s">
        <v>57</v>
      </c>
      <c r="D346" s="51" t="s">
        <v>57</v>
      </c>
      <c r="E346" s="51" t="s">
        <v>57</v>
      </c>
      <c r="F346" s="51" t="s">
        <v>57</v>
      </c>
      <c r="G346" s="51" t="s">
        <v>58</v>
      </c>
      <c r="H346" s="51" t="s">
        <v>59</v>
      </c>
      <c r="I346" s="51" t="s">
        <v>287</v>
      </c>
      <c r="J346" s="51" t="s">
        <v>58</v>
      </c>
      <c r="K346" s="51" t="s">
        <v>58</v>
      </c>
      <c r="L346" s="51" t="s">
        <v>59</v>
      </c>
    </row>
    <row r="347" spans="1:12" x14ac:dyDescent="0.2">
      <c r="A347" s="53">
        <v>1870</v>
      </c>
      <c r="B347" s="51" t="s">
        <v>406</v>
      </c>
      <c r="C347" s="51" t="s">
        <v>57</v>
      </c>
      <c r="D347" s="51" t="s">
        <v>57</v>
      </c>
      <c r="E347" s="51" t="s">
        <v>57</v>
      </c>
      <c r="F347" s="51" t="s">
        <v>57</v>
      </c>
      <c r="G347" s="51" t="s">
        <v>58</v>
      </c>
      <c r="H347" s="51" t="s">
        <v>59</v>
      </c>
      <c r="I347" s="51" t="s">
        <v>287</v>
      </c>
      <c r="J347" s="51" t="s">
        <v>58</v>
      </c>
      <c r="K347" s="51" t="s">
        <v>58</v>
      </c>
      <c r="L347" s="51" t="s">
        <v>59</v>
      </c>
    </row>
    <row r="348" spans="1:12" x14ac:dyDescent="0.2">
      <c r="A348" s="53">
        <v>1871</v>
      </c>
      <c r="B348" s="51" t="s">
        <v>407</v>
      </c>
      <c r="C348" s="51" t="s">
        <v>57</v>
      </c>
      <c r="D348" s="51" t="s">
        <v>57</v>
      </c>
      <c r="E348" s="51" t="s">
        <v>57</v>
      </c>
      <c r="F348" s="51" t="s">
        <v>57</v>
      </c>
      <c r="G348" s="51" t="s">
        <v>58</v>
      </c>
      <c r="H348" s="51" t="s">
        <v>59</v>
      </c>
      <c r="I348" s="51" t="s">
        <v>60</v>
      </c>
      <c r="J348" s="51" t="s">
        <v>58</v>
      </c>
      <c r="K348" s="51" t="s">
        <v>58</v>
      </c>
      <c r="L348" s="51" t="s">
        <v>59</v>
      </c>
    </row>
    <row r="349" spans="1:12" x14ac:dyDescent="0.2">
      <c r="A349" s="53">
        <v>1872</v>
      </c>
      <c r="B349" s="51" t="s">
        <v>408</v>
      </c>
      <c r="C349" s="51" t="s">
        <v>57</v>
      </c>
      <c r="D349" s="51" t="s">
        <v>57</v>
      </c>
      <c r="E349" s="51" t="s">
        <v>57</v>
      </c>
      <c r="F349" s="51" t="s">
        <v>57</v>
      </c>
      <c r="G349" s="51" t="s">
        <v>58</v>
      </c>
      <c r="H349" s="51" t="s">
        <v>59</v>
      </c>
      <c r="I349" s="51" t="s">
        <v>60</v>
      </c>
      <c r="J349" s="51" t="s">
        <v>58</v>
      </c>
      <c r="K349" s="51" t="s">
        <v>58</v>
      </c>
      <c r="L349" s="51" t="s">
        <v>59</v>
      </c>
    </row>
    <row r="350" spans="1:12" x14ac:dyDescent="0.2">
      <c r="A350" s="53">
        <v>1873</v>
      </c>
      <c r="B350" s="51" t="s">
        <v>409</v>
      </c>
      <c r="C350" s="51" t="s">
        <v>57</v>
      </c>
      <c r="D350" s="51" t="s">
        <v>57</v>
      </c>
      <c r="E350" s="51" t="s">
        <v>57</v>
      </c>
      <c r="F350" s="51" t="s">
        <v>57</v>
      </c>
      <c r="G350" s="51" t="s">
        <v>58</v>
      </c>
      <c r="H350" s="51" t="s">
        <v>59</v>
      </c>
      <c r="I350" s="51" t="s">
        <v>60</v>
      </c>
      <c r="J350" s="51" t="s">
        <v>58</v>
      </c>
      <c r="K350" s="51" t="s">
        <v>58</v>
      </c>
      <c r="L350" s="51" t="s">
        <v>59</v>
      </c>
    </row>
    <row r="351" spans="1:12" x14ac:dyDescent="0.2">
      <c r="A351" s="53">
        <v>1874</v>
      </c>
      <c r="B351" s="51" t="s">
        <v>410</v>
      </c>
      <c r="C351" s="51" t="s">
        <v>57</v>
      </c>
      <c r="D351" s="51" t="s">
        <v>57</v>
      </c>
      <c r="E351" s="51" t="s">
        <v>57</v>
      </c>
      <c r="F351" s="51" t="s">
        <v>57</v>
      </c>
      <c r="G351" s="51" t="s">
        <v>58</v>
      </c>
      <c r="H351" s="51" t="s">
        <v>59</v>
      </c>
      <c r="I351" s="51" t="s">
        <v>60</v>
      </c>
      <c r="J351" s="51" t="s">
        <v>58</v>
      </c>
      <c r="K351" s="51" t="s">
        <v>58</v>
      </c>
      <c r="L351" s="51" t="s">
        <v>59</v>
      </c>
    </row>
    <row r="352" spans="1:12" x14ac:dyDescent="0.2">
      <c r="A352" s="53">
        <v>1880</v>
      </c>
      <c r="B352" s="51" t="s">
        <v>411</v>
      </c>
      <c r="C352" s="51" t="s">
        <v>57</v>
      </c>
      <c r="D352" s="51" t="s">
        <v>57</v>
      </c>
      <c r="E352" s="51" t="s">
        <v>57</v>
      </c>
      <c r="F352" s="51" t="s">
        <v>57</v>
      </c>
      <c r="G352" s="51" t="s">
        <v>58</v>
      </c>
      <c r="H352" s="51" t="s">
        <v>59</v>
      </c>
      <c r="I352" s="51" t="s">
        <v>287</v>
      </c>
      <c r="J352" s="51" t="s">
        <v>58</v>
      </c>
      <c r="K352" s="51" t="s">
        <v>58</v>
      </c>
      <c r="L352" s="51" t="s">
        <v>59</v>
      </c>
    </row>
    <row r="353" spans="1:12" x14ac:dyDescent="0.2">
      <c r="A353" s="53">
        <v>1881</v>
      </c>
      <c r="B353" s="51" t="s">
        <v>412</v>
      </c>
      <c r="C353" s="51" t="s">
        <v>57</v>
      </c>
      <c r="D353" s="51" t="s">
        <v>57</v>
      </c>
      <c r="E353" s="51" t="s">
        <v>57</v>
      </c>
      <c r="F353" s="51" t="s">
        <v>57</v>
      </c>
      <c r="G353" s="51" t="s">
        <v>58</v>
      </c>
      <c r="H353" s="51" t="s">
        <v>59</v>
      </c>
      <c r="I353" s="51" t="s">
        <v>287</v>
      </c>
      <c r="J353" s="51" t="s">
        <v>58</v>
      </c>
      <c r="K353" s="51" t="s">
        <v>58</v>
      </c>
      <c r="L353" s="51" t="s">
        <v>59</v>
      </c>
    </row>
    <row r="354" spans="1:12" x14ac:dyDescent="0.2">
      <c r="A354" s="53">
        <v>1885</v>
      </c>
      <c r="B354" s="51" t="s">
        <v>413</v>
      </c>
      <c r="C354" s="51" t="s">
        <v>57</v>
      </c>
      <c r="D354" s="51" t="s">
        <v>57</v>
      </c>
      <c r="E354" s="51" t="s">
        <v>57</v>
      </c>
      <c r="F354" s="51" t="s">
        <v>57</v>
      </c>
      <c r="G354" s="51" t="s">
        <v>58</v>
      </c>
      <c r="H354" s="51" t="s">
        <v>59</v>
      </c>
      <c r="I354" s="51" t="s">
        <v>287</v>
      </c>
      <c r="J354" s="51" t="s">
        <v>58</v>
      </c>
      <c r="K354" s="51" t="s">
        <v>58</v>
      </c>
      <c r="L354" s="51" t="s">
        <v>59</v>
      </c>
    </row>
    <row r="355" spans="1:12" x14ac:dyDescent="0.2">
      <c r="A355" s="53">
        <v>1886</v>
      </c>
      <c r="B355" s="51" t="s">
        <v>414</v>
      </c>
      <c r="C355" s="51" t="s">
        <v>57</v>
      </c>
      <c r="D355" s="51" t="s">
        <v>57</v>
      </c>
      <c r="E355" s="51" t="s">
        <v>57</v>
      </c>
      <c r="F355" s="51" t="s">
        <v>57</v>
      </c>
      <c r="G355" s="51" t="s">
        <v>58</v>
      </c>
      <c r="H355" s="51" t="s">
        <v>59</v>
      </c>
      <c r="I355" s="51" t="s">
        <v>60</v>
      </c>
      <c r="J355" s="51" t="s">
        <v>58</v>
      </c>
      <c r="K355" s="51" t="s">
        <v>58</v>
      </c>
      <c r="L355" s="51" t="s">
        <v>59</v>
      </c>
    </row>
    <row r="356" spans="1:12" x14ac:dyDescent="0.2">
      <c r="A356" s="53">
        <v>1887</v>
      </c>
      <c r="B356" s="51" t="s">
        <v>415</v>
      </c>
      <c r="C356" s="51" t="s">
        <v>57</v>
      </c>
      <c r="D356" s="51" t="s">
        <v>57</v>
      </c>
      <c r="E356" s="51" t="s">
        <v>57</v>
      </c>
      <c r="F356" s="51" t="s">
        <v>57</v>
      </c>
      <c r="G356" s="51" t="s">
        <v>58</v>
      </c>
      <c r="H356" s="51" t="s">
        <v>59</v>
      </c>
      <c r="I356" s="51" t="s">
        <v>60</v>
      </c>
      <c r="J356" s="51" t="s">
        <v>58</v>
      </c>
      <c r="K356" s="51" t="s">
        <v>58</v>
      </c>
      <c r="L356" s="51" t="s">
        <v>59</v>
      </c>
    </row>
    <row r="357" spans="1:12" x14ac:dyDescent="0.2">
      <c r="A357" s="53">
        <v>1888</v>
      </c>
      <c r="B357" s="51" t="s">
        <v>416</v>
      </c>
      <c r="C357" s="51" t="s">
        <v>57</v>
      </c>
      <c r="D357" s="51" t="s">
        <v>57</v>
      </c>
      <c r="E357" s="51" t="s">
        <v>57</v>
      </c>
      <c r="F357" s="51" t="s">
        <v>57</v>
      </c>
      <c r="G357" s="51" t="s">
        <v>58</v>
      </c>
      <c r="H357" s="51" t="s">
        <v>59</v>
      </c>
      <c r="I357" s="51" t="s">
        <v>60</v>
      </c>
      <c r="J357" s="51" t="s">
        <v>58</v>
      </c>
      <c r="K357" s="51" t="s">
        <v>58</v>
      </c>
      <c r="L357" s="51" t="s">
        <v>59</v>
      </c>
    </row>
    <row r="358" spans="1:12" x14ac:dyDescent="0.2">
      <c r="A358" s="53">
        <v>1890</v>
      </c>
      <c r="B358" s="51" t="s">
        <v>417</v>
      </c>
      <c r="C358" s="51" t="s">
        <v>57</v>
      </c>
      <c r="D358" s="51" t="s">
        <v>57</v>
      </c>
      <c r="E358" s="51" t="s">
        <v>57</v>
      </c>
      <c r="F358" s="51" t="s">
        <v>57</v>
      </c>
      <c r="G358" s="51" t="s">
        <v>58</v>
      </c>
      <c r="H358" s="51" t="s">
        <v>59</v>
      </c>
      <c r="I358" s="51" t="s">
        <v>60</v>
      </c>
      <c r="J358" s="51" t="s">
        <v>58</v>
      </c>
      <c r="K358" s="51" t="s">
        <v>58</v>
      </c>
      <c r="L358" s="51" t="s">
        <v>59</v>
      </c>
    </row>
    <row r="359" spans="1:12" x14ac:dyDescent="0.2">
      <c r="A359" s="53">
        <v>1891</v>
      </c>
      <c r="B359" s="51" t="s">
        <v>418</v>
      </c>
      <c r="C359" s="51" t="s">
        <v>57</v>
      </c>
      <c r="D359" s="51" t="s">
        <v>57</v>
      </c>
      <c r="E359" s="51" t="s">
        <v>57</v>
      </c>
      <c r="F359" s="51" t="s">
        <v>57</v>
      </c>
      <c r="G359" s="51" t="s">
        <v>58</v>
      </c>
      <c r="H359" s="51" t="s">
        <v>59</v>
      </c>
      <c r="I359" s="51" t="s">
        <v>60</v>
      </c>
      <c r="J359" s="51" t="s">
        <v>58</v>
      </c>
      <c r="K359" s="51" t="s">
        <v>58</v>
      </c>
      <c r="L359" s="51" t="s">
        <v>59</v>
      </c>
    </row>
    <row r="360" spans="1:12" x14ac:dyDescent="0.2">
      <c r="A360" s="53">
        <v>1892</v>
      </c>
      <c r="B360" s="51" t="s">
        <v>419</v>
      </c>
      <c r="C360" s="51" t="s">
        <v>57</v>
      </c>
      <c r="D360" s="51" t="s">
        <v>57</v>
      </c>
      <c r="E360" s="51" t="s">
        <v>57</v>
      </c>
      <c r="F360" s="51" t="s">
        <v>57</v>
      </c>
      <c r="G360" s="51" t="s">
        <v>58</v>
      </c>
      <c r="H360" s="51" t="s">
        <v>59</v>
      </c>
      <c r="I360" s="51" t="s">
        <v>60</v>
      </c>
      <c r="J360" s="51" t="s">
        <v>58</v>
      </c>
      <c r="K360" s="51" t="s">
        <v>58</v>
      </c>
      <c r="L360" s="51" t="s">
        <v>59</v>
      </c>
    </row>
    <row r="361" spans="1:12" x14ac:dyDescent="0.2">
      <c r="A361" s="53">
        <v>1893</v>
      </c>
      <c r="B361" s="51" t="s">
        <v>420</v>
      </c>
      <c r="C361" s="51" t="s">
        <v>57</v>
      </c>
      <c r="D361" s="51" t="s">
        <v>57</v>
      </c>
      <c r="E361" s="51" t="s">
        <v>57</v>
      </c>
      <c r="F361" s="51" t="s">
        <v>57</v>
      </c>
      <c r="G361" s="51" t="s">
        <v>58</v>
      </c>
      <c r="H361" s="51" t="s">
        <v>59</v>
      </c>
      <c r="I361" s="51" t="s">
        <v>60</v>
      </c>
      <c r="J361" s="51" t="s">
        <v>58</v>
      </c>
      <c r="K361" s="51" t="s">
        <v>58</v>
      </c>
      <c r="L361" s="51" t="s">
        <v>59</v>
      </c>
    </row>
    <row r="362" spans="1:12" x14ac:dyDescent="0.2">
      <c r="A362" s="53">
        <v>1894</v>
      </c>
      <c r="B362" s="51" t="s">
        <v>421</v>
      </c>
      <c r="C362" s="51" t="s">
        <v>57</v>
      </c>
      <c r="D362" s="51" t="s">
        <v>57</v>
      </c>
      <c r="E362" s="51" t="s">
        <v>57</v>
      </c>
      <c r="F362" s="51" t="s">
        <v>57</v>
      </c>
      <c r="G362" s="51" t="s">
        <v>58</v>
      </c>
      <c r="H362" s="51" t="s">
        <v>59</v>
      </c>
      <c r="I362" s="51" t="s">
        <v>60</v>
      </c>
      <c r="J362" s="51" t="s">
        <v>58</v>
      </c>
      <c r="K362" s="51" t="s">
        <v>58</v>
      </c>
      <c r="L362" s="51" t="s">
        <v>59</v>
      </c>
    </row>
    <row r="363" spans="1:12" x14ac:dyDescent="0.2">
      <c r="A363" s="53">
        <v>1900</v>
      </c>
      <c r="B363" s="51" t="s">
        <v>422</v>
      </c>
      <c r="C363" s="51" t="s">
        <v>57</v>
      </c>
      <c r="D363" s="51" t="s">
        <v>57</v>
      </c>
      <c r="E363" s="51" t="s">
        <v>57</v>
      </c>
      <c r="F363" s="51" t="s">
        <v>57</v>
      </c>
      <c r="G363" s="51" t="s">
        <v>58</v>
      </c>
      <c r="H363" s="51" t="s">
        <v>59</v>
      </c>
      <c r="I363" s="51" t="s">
        <v>60</v>
      </c>
      <c r="J363" s="51" t="s">
        <v>58</v>
      </c>
      <c r="K363" s="51" t="s">
        <v>58</v>
      </c>
      <c r="L363" s="51" t="s">
        <v>59</v>
      </c>
    </row>
    <row r="364" spans="1:12" x14ac:dyDescent="0.2">
      <c r="A364" s="53">
        <v>2000</v>
      </c>
      <c r="B364" s="51" t="s">
        <v>423</v>
      </c>
      <c r="C364" s="51" t="s">
        <v>57</v>
      </c>
      <c r="D364" s="51" t="s">
        <v>57</v>
      </c>
      <c r="E364" s="51" t="s">
        <v>57</v>
      </c>
      <c r="F364" s="51" t="s">
        <v>57</v>
      </c>
      <c r="G364" s="51" t="s">
        <v>58</v>
      </c>
      <c r="H364" s="51" t="s">
        <v>59</v>
      </c>
      <c r="I364" s="51" t="s">
        <v>287</v>
      </c>
      <c r="J364" s="51" t="s">
        <v>58</v>
      </c>
      <c r="K364" s="51" t="s">
        <v>58</v>
      </c>
      <c r="L364" s="51" t="s">
        <v>59</v>
      </c>
    </row>
    <row r="365" spans="1:12" x14ac:dyDescent="0.2">
      <c r="A365" s="53">
        <v>2005</v>
      </c>
      <c r="B365" s="51" t="s">
        <v>424</v>
      </c>
      <c r="C365" s="51" t="s">
        <v>57</v>
      </c>
      <c r="D365" s="51" t="s">
        <v>57</v>
      </c>
      <c r="E365" s="51" t="s">
        <v>57</v>
      </c>
      <c r="F365" s="51" t="s">
        <v>57</v>
      </c>
      <c r="G365" s="51" t="s">
        <v>58</v>
      </c>
      <c r="H365" s="51" t="s">
        <v>59</v>
      </c>
      <c r="I365" s="51" t="s">
        <v>60</v>
      </c>
      <c r="J365" s="51" t="s">
        <v>58</v>
      </c>
      <c r="K365" s="51" t="s">
        <v>58</v>
      </c>
      <c r="L365" s="51" t="s">
        <v>59</v>
      </c>
    </row>
    <row r="366" spans="1:12" x14ac:dyDescent="0.2">
      <c r="A366" s="53">
        <v>2050</v>
      </c>
      <c r="B366" s="51" t="s">
        <v>425</v>
      </c>
      <c r="C366" s="51" t="s">
        <v>57</v>
      </c>
      <c r="D366" s="51" t="s">
        <v>57</v>
      </c>
      <c r="E366" s="51" t="s">
        <v>57</v>
      </c>
      <c r="F366" s="51" t="s">
        <v>57</v>
      </c>
      <c r="G366" s="51" t="s">
        <v>58</v>
      </c>
      <c r="H366" s="51" t="s">
        <v>59</v>
      </c>
      <c r="I366" s="51" t="s">
        <v>60</v>
      </c>
      <c r="J366" s="51" t="s">
        <v>58</v>
      </c>
      <c r="K366" s="51" t="s">
        <v>58</v>
      </c>
      <c r="L366" s="51" t="s">
        <v>59</v>
      </c>
    </row>
    <row r="367" spans="1:12" x14ac:dyDescent="0.2">
      <c r="A367" s="53">
        <v>2060</v>
      </c>
      <c r="B367" s="51" t="s">
        <v>426</v>
      </c>
      <c r="C367" s="51" t="s">
        <v>57</v>
      </c>
      <c r="D367" s="51" t="s">
        <v>57</v>
      </c>
      <c r="E367" s="51" t="s">
        <v>57</v>
      </c>
      <c r="F367" s="51" t="s">
        <v>57</v>
      </c>
      <c r="G367" s="51" t="s">
        <v>58</v>
      </c>
      <c r="H367" s="51" t="s">
        <v>59</v>
      </c>
      <c r="I367" s="51" t="s">
        <v>60</v>
      </c>
      <c r="J367" s="51" t="s">
        <v>58</v>
      </c>
      <c r="K367" s="51" t="s">
        <v>58</v>
      </c>
      <c r="L367" s="51" t="s">
        <v>59</v>
      </c>
    </row>
    <row r="368" spans="1:12" x14ac:dyDescent="0.2">
      <c r="A368" s="53">
        <v>2100</v>
      </c>
      <c r="B368" s="51" t="s">
        <v>427</v>
      </c>
      <c r="C368" s="51" t="s">
        <v>57</v>
      </c>
      <c r="D368" s="51" t="s">
        <v>57</v>
      </c>
      <c r="E368" s="51" t="s">
        <v>57</v>
      </c>
      <c r="F368" s="51" t="s">
        <v>57</v>
      </c>
      <c r="G368" s="51" t="s">
        <v>58</v>
      </c>
      <c r="H368" s="51" t="s">
        <v>59</v>
      </c>
      <c r="I368" s="51" t="s">
        <v>60</v>
      </c>
      <c r="J368" s="51" t="s">
        <v>58</v>
      </c>
      <c r="K368" s="51" t="s">
        <v>58</v>
      </c>
      <c r="L368" s="51" t="s">
        <v>59</v>
      </c>
    </row>
    <row r="369" spans="1:12" x14ac:dyDescent="0.2">
      <c r="A369" s="53">
        <v>2110</v>
      </c>
      <c r="B369" s="51" t="s">
        <v>428</v>
      </c>
      <c r="C369" s="51" t="s">
        <v>57</v>
      </c>
      <c r="D369" s="51" t="s">
        <v>57</v>
      </c>
      <c r="E369" s="51" t="s">
        <v>57</v>
      </c>
      <c r="F369" s="51" t="s">
        <v>57</v>
      </c>
      <c r="G369" s="51" t="s">
        <v>58</v>
      </c>
      <c r="H369" s="51" t="s">
        <v>59</v>
      </c>
      <c r="I369" s="51" t="s">
        <v>287</v>
      </c>
      <c r="J369" s="51" t="s">
        <v>58</v>
      </c>
      <c r="K369" s="51" t="s">
        <v>58</v>
      </c>
      <c r="L369" s="51" t="s">
        <v>59</v>
      </c>
    </row>
    <row r="370" spans="1:12" x14ac:dyDescent="0.2">
      <c r="A370" s="53">
        <v>3000</v>
      </c>
      <c r="B370" s="51" t="s">
        <v>429</v>
      </c>
      <c r="C370" s="51" t="s">
        <v>57</v>
      </c>
      <c r="D370" s="51" t="s">
        <v>57</v>
      </c>
      <c r="E370" s="51" t="s">
        <v>57</v>
      </c>
      <c r="F370" s="51" t="s">
        <v>57</v>
      </c>
      <c r="G370" s="51" t="s">
        <v>58</v>
      </c>
      <c r="H370" s="51" t="s">
        <v>59</v>
      </c>
      <c r="I370" s="51" t="s">
        <v>60</v>
      </c>
      <c r="J370" s="51" t="s">
        <v>58</v>
      </c>
      <c r="K370" s="51" t="s">
        <v>58</v>
      </c>
      <c r="L370" s="51" t="s">
        <v>59</v>
      </c>
    </row>
    <row r="371" spans="1:12" x14ac:dyDescent="0.2">
      <c r="A371" s="53">
        <v>3090</v>
      </c>
      <c r="B371" s="51" t="s">
        <v>430</v>
      </c>
      <c r="C371" s="51" t="s">
        <v>57</v>
      </c>
      <c r="D371" s="51" t="s">
        <v>57</v>
      </c>
      <c r="E371" s="51" t="s">
        <v>57</v>
      </c>
      <c r="F371" s="51" t="s">
        <v>57</v>
      </c>
      <c r="G371" s="51" t="s">
        <v>58</v>
      </c>
      <c r="H371" s="51" t="s">
        <v>59</v>
      </c>
      <c r="I371" s="51" t="s">
        <v>60</v>
      </c>
      <c r="J371" s="51" t="s">
        <v>58</v>
      </c>
      <c r="K371" s="51" t="s">
        <v>58</v>
      </c>
      <c r="L371" s="51" t="s">
        <v>59</v>
      </c>
    </row>
    <row r="372" spans="1:12" x14ac:dyDescent="0.2">
      <c r="A372" s="53">
        <v>3100</v>
      </c>
      <c r="B372" s="51" t="s">
        <v>431</v>
      </c>
      <c r="C372" s="51" t="s">
        <v>57</v>
      </c>
      <c r="D372" s="51" t="s">
        <v>57</v>
      </c>
      <c r="E372" s="51" t="s">
        <v>57</v>
      </c>
      <c r="F372" s="51" t="s">
        <v>57</v>
      </c>
      <c r="G372" s="51" t="s">
        <v>58</v>
      </c>
      <c r="H372" s="51" t="s">
        <v>59</v>
      </c>
      <c r="I372" s="51" t="s">
        <v>60</v>
      </c>
      <c r="J372" s="51" t="s">
        <v>58</v>
      </c>
      <c r="K372" s="51" t="s">
        <v>58</v>
      </c>
      <c r="L372" s="51" t="s">
        <v>59</v>
      </c>
    </row>
    <row r="373" spans="1:12" x14ac:dyDescent="0.2">
      <c r="A373" s="53">
        <v>3190</v>
      </c>
      <c r="B373" s="51" t="s">
        <v>432</v>
      </c>
      <c r="C373" s="51" t="s">
        <v>57</v>
      </c>
      <c r="D373" s="51" t="s">
        <v>57</v>
      </c>
      <c r="E373" s="51" t="s">
        <v>57</v>
      </c>
      <c r="F373" s="51" t="s">
        <v>57</v>
      </c>
      <c r="G373" s="51" t="s">
        <v>58</v>
      </c>
      <c r="H373" s="51" t="s">
        <v>59</v>
      </c>
      <c r="I373" s="51" t="s">
        <v>60</v>
      </c>
      <c r="J373" s="51" t="s">
        <v>58</v>
      </c>
      <c r="K373" s="51" t="s">
        <v>58</v>
      </c>
      <c r="L373" s="51" t="s">
        <v>59</v>
      </c>
    </row>
    <row r="374" spans="1:12" x14ac:dyDescent="0.2">
      <c r="A374" s="53">
        <v>3200</v>
      </c>
      <c r="B374" s="51" t="s">
        <v>433</v>
      </c>
      <c r="C374" s="51" t="s">
        <v>57</v>
      </c>
      <c r="D374" s="51" t="s">
        <v>57</v>
      </c>
      <c r="E374" s="51" t="s">
        <v>57</v>
      </c>
      <c r="F374" s="51" t="s">
        <v>57</v>
      </c>
      <c r="G374" s="51" t="s">
        <v>58</v>
      </c>
      <c r="H374" s="51" t="s">
        <v>59</v>
      </c>
      <c r="I374" s="51" t="s">
        <v>60</v>
      </c>
      <c r="J374" s="51" t="s">
        <v>58</v>
      </c>
      <c r="K374" s="51" t="s">
        <v>58</v>
      </c>
      <c r="L374" s="51" t="s">
        <v>59</v>
      </c>
    </row>
    <row r="375" spans="1:12" x14ac:dyDescent="0.2">
      <c r="A375" s="53">
        <v>3290</v>
      </c>
      <c r="B375" s="51" t="s">
        <v>434</v>
      </c>
      <c r="C375" s="51" t="s">
        <v>57</v>
      </c>
      <c r="D375" s="51" t="s">
        <v>57</v>
      </c>
      <c r="E375" s="51" t="s">
        <v>57</v>
      </c>
      <c r="F375" s="51" t="s">
        <v>57</v>
      </c>
      <c r="G375" s="51" t="s">
        <v>58</v>
      </c>
      <c r="H375" s="51" t="s">
        <v>59</v>
      </c>
      <c r="I375" s="51" t="s">
        <v>60</v>
      </c>
      <c r="J375" s="51" t="s">
        <v>58</v>
      </c>
      <c r="K375" s="51" t="s">
        <v>58</v>
      </c>
      <c r="L375" s="51" t="s">
        <v>59</v>
      </c>
    </row>
    <row r="376" spans="1:12" x14ac:dyDescent="0.2">
      <c r="A376" s="53">
        <v>3300</v>
      </c>
      <c r="B376" s="51" t="s">
        <v>435</v>
      </c>
      <c r="C376" s="51" t="s">
        <v>57</v>
      </c>
      <c r="D376" s="51" t="s">
        <v>57</v>
      </c>
      <c r="E376" s="51" t="s">
        <v>57</v>
      </c>
      <c r="F376" s="51" t="s">
        <v>57</v>
      </c>
      <c r="G376" s="51" t="s">
        <v>58</v>
      </c>
      <c r="H376" s="51" t="s">
        <v>59</v>
      </c>
      <c r="I376" s="51" t="s">
        <v>60</v>
      </c>
      <c r="J376" s="51" t="s">
        <v>58</v>
      </c>
      <c r="K376" s="51" t="s">
        <v>58</v>
      </c>
      <c r="L376" s="51" t="s">
        <v>59</v>
      </c>
    </row>
    <row r="377" spans="1:12" x14ac:dyDescent="0.2">
      <c r="A377" s="53">
        <v>3390</v>
      </c>
      <c r="B377" s="51" t="s">
        <v>436</v>
      </c>
      <c r="C377" s="51" t="s">
        <v>57</v>
      </c>
      <c r="D377" s="51" t="s">
        <v>57</v>
      </c>
      <c r="E377" s="51" t="s">
        <v>57</v>
      </c>
      <c r="F377" s="51" t="s">
        <v>57</v>
      </c>
      <c r="G377" s="51" t="s">
        <v>58</v>
      </c>
      <c r="H377" s="51" t="s">
        <v>59</v>
      </c>
      <c r="I377" s="51" t="s">
        <v>60</v>
      </c>
      <c r="J377" s="51" t="s">
        <v>58</v>
      </c>
      <c r="K377" s="51" t="s">
        <v>58</v>
      </c>
      <c r="L377" s="51" t="s">
        <v>59</v>
      </c>
    </row>
    <row r="378" spans="1:12" x14ac:dyDescent="0.2">
      <c r="A378" s="53">
        <v>3400</v>
      </c>
      <c r="B378" s="51" t="s">
        <v>437</v>
      </c>
      <c r="C378" s="51" t="s">
        <v>57</v>
      </c>
      <c r="D378" s="51" t="s">
        <v>57</v>
      </c>
      <c r="E378" s="51" t="s">
        <v>57</v>
      </c>
      <c r="F378" s="51" t="s">
        <v>57</v>
      </c>
      <c r="G378" s="51" t="s">
        <v>58</v>
      </c>
      <c r="H378" s="51" t="s">
        <v>59</v>
      </c>
      <c r="I378" s="51" t="s">
        <v>60</v>
      </c>
      <c r="J378" s="51" t="s">
        <v>58</v>
      </c>
      <c r="K378" s="51" t="s">
        <v>58</v>
      </c>
      <c r="L378" s="51" t="s">
        <v>59</v>
      </c>
    </row>
    <row r="379" spans="1:12" x14ac:dyDescent="0.2">
      <c r="A379" s="53">
        <v>3490</v>
      </c>
      <c r="B379" s="51" t="s">
        <v>438</v>
      </c>
      <c r="C379" s="51" t="s">
        <v>57</v>
      </c>
      <c r="D379" s="51" t="s">
        <v>57</v>
      </c>
      <c r="E379" s="51" t="s">
        <v>57</v>
      </c>
      <c r="F379" s="51" t="s">
        <v>57</v>
      </c>
      <c r="G379" s="51" t="s">
        <v>58</v>
      </c>
      <c r="H379" s="51" t="s">
        <v>59</v>
      </c>
      <c r="I379" s="51" t="s">
        <v>60</v>
      </c>
      <c r="J379" s="51" t="s">
        <v>58</v>
      </c>
      <c r="K379" s="51" t="s">
        <v>58</v>
      </c>
      <c r="L379" s="51" t="s">
        <v>59</v>
      </c>
    </row>
    <row r="380" spans="1:12" x14ac:dyDescent="0.2">
      <c r="A380" s="53">
        <v>3500</v>
      </c>
      <c r="B380" s="51" t="s">
        <v>439</v>
      </c>
      <c r="C380" s="51" t="s">
        <v>57</v>
      </c>
      <c r="D380" s="51" t="s">
        <v>57</v>
      </c>
      <c r="E380" s="51" t="s">
        <v>57</v>
      </c>
      <c r="F380" s="51" t="s">
        <v>57</v>
      </c>
      <c r="G380" s="51" t="s">
        <v>58</v>
      </c>
      <c r="H380" s="51" t="s">
        <v>59</v>
      </c>
      <c r="I380" s="51" t="s">
        <v>60</v>
      </c>
      <c r="J380" s="51" t="s">
        <v>58</v>
      </c>
      <c r="K380" s="51" t="s">
        <v>58</v>
      </c>
      <c r="L380" s="51" t="s">
        <v>59</v>
      </c>
    </row>
    <row r="381" spans="1:12" x14ac:dyDescent="0.2">
      <c r="A381" s="53">
        <v>3590</v>
      </c>
      <c r="B381" s="51" t="s">
        <v>440</v>
      </c>
      <c r="C381" s="51" t="s">
        <v>57</v>
      </c>
      <c r="D381" s="51" t="s">
        <v>57</v>
      </c>
      <c r="E381" s="51" t="s">
        <v>57</v>
      </c>
      <c r="F381" s="51" t="s">
        <v>57</v>
      </c>
      <c r="G381" s="51" t="s">
        <v>58</v>
      </c>
      <c r="H381" s="51" t="s">
        <v>59</v>
      </c>
      <c r="I381" s="51" t="s">
        <v>60</v>
      </c>
      <c r="J381" s="51" t="s">
        <v>58</v>
      </c>
      <c r="K381" s="51" t="s">
        <v>58</v>
      </c>
      <c r="L381" s="51" t="s">
        <v>59</v>
      </c>
    </row>
    <row r="382" spans="1:12" x14ac:dyDescent="0.2">
      <c r="A382" s="53">
        <v>3600</v>
      </c>
      <c r="B382" s="51" t="s">
        <v>441</v>
      </c>
      <c r="C382" s="51" t="s">
        <v>57</v>
      </c>
      <c r="D382" s="51" t="s">
        <v>57</v>
      </c>
      <c r="E382" s="51" t="s">
        <v>57</v>
      </c>
      <c r="F382" s="51" t="s">
        <v>57</v>
      </c>
      <c r="G382" s="51" t="s">
        <v>58</v>
      </c>
      <c r="H382" s="51" t="s">
        <v>59</v>
      </c>
      <c r="I382" s="51" t="s">
        <v>60</v>
      </c>
      <c r="J382" s="51" t="s">
        <v>58</v>
      </c>
      <c r="K382" s="51" t="s">
        <v>58</v>
      </c>
      <c r="L382" s="51" t="s">
        <v>59</v>
      </c>
    </row>
    <row r="383" spans="1:12" x14ac:dyDescent="0.2">
      <c r="A383" s="53">
        <v>4000</v>
      </c>
      <c r="B383" s="51" t="s">
        <v>442</v>
      </c>
      <c r="C383" s="51" t="s">
        <v>57</v>
      </c>
      <c r="D383" s="51" t="s">
        <v>57</v>
      </c>
      <c r="E383" s="51" t="s">
        <v>57</v>
      </c>
      <c r="F383" s="51" t="s">
        <v>57</v>
      </c>
      <c r="G383" s="51" t="s">
        <v>58</v>
      </c>
      <c r="H383" s="51" t="s">
        <v>443</v>
      </c>
      <c r="I383" s="51" t="s">
        <v>60</v>
      </c>
      <c r="J383" s="51" t="s">
        <v>58</v>
      </c>
      <c r="K383" s="51" t="s">
        <v>58</v>
      </c>
      <c r="L383" s="51" t="s">
        <v>59</v>
      </c>
    </row>
    <row r="384" spans="1:12" x14ac:dyDescent="0.2">
      <c r="A384" s="53">
        <v>4001</v>
      </c>
      <c r="B384" s="51" t="s">
        <v>444</v>
      </c>
      <c r="C384" s="51" t="s">
        <v>57</v>
      </c>
      <c r="D384" s="51" t="s">
        <v>57</v>
      </c>
      <c r="E384" s="51" t="s">
        <v>57</v>
      </c>
      <c r="F384" s="51" t="s">
        <v>57</v>
      </c>
      <c r="G384" s="51" t="s">
        <v>58</v>
      </c>
      <c r="H384" s="51" t="s">
        <v>443</v>
      </c>
      <c r="I384" s="51" t="s">
        <v>60</v>
      </c>
      <c r="J384" s="51" t="s">
        <v>58</v>
      </c>
      <c r="K384" s="51" t="s">
        <v>58</v>
      </c>
      <c r="L384" s="51" t="s">
        <v>59</v>
      </c>
    </row>
    <row r="385" spans="1:12" x14ac:dyDescent="0.2">
      <c r="A385" s="53">
        <v>4002</v>
      </c>
      <c r="B385" s="51" t="s">
        <v>445</v>
      </c>
      <c r="C385" s="51" t="s">
        <v>57</v>
      </c>
      <c r="D385" s="51" t="s">
        <v>57</v>
      </c>
      <c r="E385" s="51" t="s">
        <v>57</v>
      </c>
      <c r="F385" s="51" t="s">
        <v>57</v>
      </c>
      <c r="G385" s="51" t="s">
        <v>58</v>
      </c>
      <c r="H385" s="51" t="s">
        <v>443</v>
      </c>
      <c r="I385" s="51" t="s">
        <v>60</v>
      </c>
      <c r="J385" s="51" t="s">
        <v>58</v>
      </c>
      <c r="K385" s="51" t="s">
        <v>58</v>
      </c>
      <c r="L385" s="51" t="s">
        <v>59</v>
      </c>
    </row>
    <row r="386" spans="1:12" x14ac:dyDescent="0.2">
      <c r="A386" s="53">
        <v>4003</v>
      </c>
      <c r="B386" s="51" t="s">
        <v>446</v>
      </c>
      <c r="C386" s="51" t="s">
        <v>57</v>
      </c>
      <c r="D386" s="51" t="s">
        <v>57</v>
      </c>
      <c r="E386" s="51" t="s">
        <v>57</v>
      </c>
      <c r="F386" s="51" t="s">
        <v>57</v>
      </c>
      <c r="G386" s="51" t="s">
        <v>58</v>
      </c>
      <c r="H386" s="51" t="s">
        <v>443</v>
      </c>
      <c r="I386" s="51" t="s">
        <v>60</v>
      </c>
      <c r="J386" s="51" t="s">
        <v>58</v>
      </c>
      <c r="K386" s="51" t="s">
        <v>58</v>
      </c>
      <c r="L386" s="51" t="s">
        <v>59</v>
      </c>
    </row>
    <row r="387" spans="1:12" x14ac:dyDescent="0.2">
      <c r="A387" s="53">
        <v>4004</v>
      </c>
      <c r="B387" s="51" t="s">
        <v>447</v>
      </c>
      <c r="C387" s="51" t="s">
        <v>57</v>
      </c>
      <c r="D387" s="51" t="s">
        <v>57</v>
      </c>
      <c r="E387" s="51" t="s">
        <v>57</v>
      </c>
      <c r="F387" s="51" t="s">
        <v>57</v>
      </c>
      <c r="G387" s="51" t="s">
        <v>58</v>
      </c>
      <c r="H387" s="51" t="s">
        <v>443</v>
      </c>
      <c r="I387" s="51" t="s">
        <v>60</v>
      </c>
      <c r="J387" s="51" t="s">
        <v>58</v>
      </c>
      <c r="K387" s="51" t="s">
        <v>58</v>
      </c>
      <c r="L387" s="51" t="s">
        <v>59</v>
      </c>
    </row>
    <row r="388" spans="1:12" x14ac:dyDescent="0.2">
      <c r="A388" s="53">
        <v>4005</v>
      </c>
      <c r="B388" s="51" t="s">
        <v>448</v>
      </c>
      <c r="C388" s="51" t="s">
        <v>57</v>
      </c>
      <c r="D388" s="51" t="s">
        <v>57</v>
      </c>
      <c r="E388" s="51" t="s">
        <v>57</v>
      </c>
      <c r="F388" s="51" t="s">
        <v>57</v>
      </c>
      <c r="G388" s="51" t="s">
        <v>58</v>
      </c>
      <c r="H388" s="51" t="s">
        <v>443</v>
      </c>
      <c r="I388" s="51" t="s">
        <v>60</v>
      </c>
      <c r="J388" s="51" t="s">
        <v>58</v>
      </c>
      <c r="K388" s="51" t="s">
        <v>58</v>
      </c>
      <c r="L388" s="51" t="s">
        <v>59</v>
      </c>
    </row>
    <row r="389" spans="1:12" x14ac:dyDescent="0.2">
      <c r="A389" s="53">
        <v>4006</v>
      </c>
      <c r="B389" s="51" t="s">
        <v>449</v>
      </c>
      <c r="C389" s="51" t="s">
        <v>57</v>
      </c>
      <c r="D389" s="51" t="s">
        <v>57</v>
      </c>
      <c r="E389" s="51" t="s">
        <v>57</v>
      </c>
      <c r="F389" s="51" t="s">
        <v>57</v>
      </c>
      <c r="G389" s="51" t="s">
        <v>58</v>
      </c>
      <c r="H389" s="51" t="s">
        <v>443</v>
      </c>
      <c r="I389" s="51" t="s">
        <v>60</v>
      </c>
      <c r="J389" s="51" t="s">
        <v>58</v>
      </c>
      <c r="K389" s="51" t="s">
        <v>58</v>
      </c>
      <c r="L389" s="51" t="s">
        <v>59</v>
      </c>
    </row>
    <row r="390" spans="1:12" x14ac:dyDescent="0.2">
      <c r="A390" s="53">
        <v>4007</v>
      </c>
      <c r="B390" s="51" t="s">
        <v>450</v>
      </c>
      <c r="C390" s="51" t="s">
        <v>57</v>
      </c>
      <c r="D390" s="51" t="s">
        <v>57</v>
      </c>
      <c r="E390" s="51" t="s">
        <v>57</v>
      </c>
      <c r="F390" s="51" t="s">
        <v>57</v>
      </c>
      <c r="G390" s="51" t="s">
        <v>58</v>
      </c>
      <c r="H390" s="51" t="s">
        <v>443</v>
      </c>
      <c r="I390" s="51" t="s">
        <v>60</v>
      </c>
      <c r="J390" s="51" t="s">
        <v>58</v>
      </c>
      <c r="K390" s="51" t="s">
        <v>58</v>
      </c>
      <c r="L390" s="51" t="s">
        <v>59</v>
      </c>
    </row>
    <row r="391" spans="1:12" x14ac:dyDescent="0.2">
      <c r="A391" s="53">
        <v>4008</v>
      </c>
      <c r="B391" s="51" t="s">
        <v>451</v>
      </c>
      <c r="C391" s="51" t="s">
        <v>57</v>
      </c>
      <c r="D391" s="51" t="s">
        <v>57</v>
      </c>
      <c r="E391" s="51" t="s">
        <v>57</v>
      </c>
      <c r="F391" s="51" t="s">
        <v>57</v>
      </c>
      <c r="G391" s="51" t="s">
        <v>58</v>
      </c>
      <c r="H391" s="51" t="s">
        <v>443</v>
      </c>
      <c r="I391" s="51" t="s">
        <v>60</v>
      </c>
      <c r="J391" s="51" t="s">
        <v>58</v>
      </c>
      <c r="K391" s="51" t="s">
        <v>58</v>
      </c>
      <c r="L391" s="51" t="s">
        <v>59</v>
      </c>
    </row>
    <row r="392" spans="1:12" x14ac:dyDescent="0.2">
      <c r="A392" s="53">
        <v>4009</v>
      </c>
      <c r="B392" s="51" t="s">
        <v>452</v>
      </c>
      <c r="C392" s="51" t="s">
        <v>57</v>
      </c>
      <c r="D392" s="51" t="s">
        <v>57</v>
      </c>
      <c r="E392" s="51" t="s">
        <v>57</v>
      </c>
      <c r="F392" s="51" t="s">
        <v>57</v>
      </c>
      <c r="G392" s="51" t="s">
        <v>58</v>
      </c>
      <c r="H392" s="51" t="s">
        <v>443</v>
      </c>
      <c r="I392" s="51" t="s">
        <v>60</v>
      </c>
      <c r="J392" s="51" t="s">
        <v>58</v>
      </c>
      <c r="K392" s="51" t="s">
        <v>58</v>
      </c>
      <c r="L392" s="51" t="s">
        <v>59</v>
      </c>
    </row>
    <row r="393" spans="1:12" x14ac:dyDescent="0.2">
      <c r="A393" s="53">
        <v>4010</v>
      </c>
      <c r="B393" s="51" t="s">
        <v>453</v>
      </c>
      <c r="C393" s="51" t="s">
        <v>57</v>
      </c>
      <c r="D393" s="51" t="s">
        <v>57</v>
      </c>
      <c r="E393" s="51" t="s">
        <v>57</v>
      </c>
      <c r="F393" s="51" t="s">
        <v>57</v>
      </c>
      <c r="G393" s="51" t="s">
        <v>58</v>
      </c>
      <c r="H393" s="51" t="s">
        <v>443</v>
      </c>
      <c r="I393" s="51" t="s">
        <v>60</v>
      </c>
      <c r="J393" s="51" t="s">
        <v>58</v>
      </c>
      <c r="K393" s="51" t="s">
        <v>58</v>
      </c>
      <c r="L393" s="51" t="s">
        <v>59</v>
      </c>
    </row>
    <row r="394" spans="1:12" x14ac:dyDescent="0.2">
      <c r="A394" s="53">
        <v>4011</v>
      </c>
      <c r="B394" s="51" t="s">
        <v>454</v>
      </c>
      <c r="C394" s="51" t="s">
        <v>57</v>
      </c>
      <c r="D394" s="51" t="s">
        <v>57</v>
      </c>
      <c r="E394" s="51" t="s">
        <v>57</v>
      </c>
      <c r="F394" s="51" t="s">
        <v>57</v>
      </c>
      <c r="G394" s="51" t="s">
        <v>58</v>
      </c>
      <c r="H394" s="51" t="s">
        <v>443</v>
      </c>
      <c r="I394" s="51" t="s">
        <v>60</v>
      </c>
      <c r="J394" s="51" t="s">
        <v>58</v>
      </c>
      <c r="K394" s="51" t="s">
        <v>58</v>
      </c>
      <c r="L394" s="51" t="s">
        <v>59</v>
      </c>
    </row>
    <row r="395" spans="1:12" x14ac:dyDescent="0.2">
      <c r="A395" s="53">
        <v>4012</v>
      </c>
      <c r="B395" s="51" t="s">
        <v>455</v>
      </c>
      <c r="C395" s="51" t="s">
        <v>57</v>
      </c>
      <c r="D395" s="51" t="s">
        <v>57</v>
      </c>
      <c r="E395" s="51" t="s">
        <v>57</v>
      </c>
      <c r="F395" s="51" t="s">
        <v>57</v>
      </c>
      <c r="G395" s="51" t="s">
        <v>58</v>
      </c>
      <c r="H395" s="51" t="s">
        <v>443</v>
      </c>
      <c r="I395" s="51" t="s">
        <v>60</v>
      </c>
      <c r="J395" s="51" t="s">
        <v>58</v>
      </c>
      <c r="K395" s="51" t="s">
        <v>58</v>
      </c>
      <c r="L395" s="51" t="s">
        <v>59</v>
      </c>
    </row>
    <row r="396" spans="1:12" x14ac:dyDescent="0.2">
      <c r="A396" s="53">
        <v>4016</v>
      </c>
      <c r="B396" s="51" t="s">
        <v>456</v>
      </c>
      <c r="C396" s="51" t="s">
        <v>57</v>
      </c>
      <c r="D396" s="51" t="s">
        <v>57</v>
      </c>
      <c r="E396" s="51" t="s">
        <v>57</v>
      </c>
      <c r="F396" s="51" t="s">
        <v>57</v>
      </c>
      <c r="G396" s="51" t="s">
        <v>58</v>
      </c>
      <c r="H396" s="51" t="s">
        <v>443</v>
      </c>
      <c r="I396" s="51" t="s">
        <v>60</v>
      </c>
      <c r="J396" s="51" t="s">
        <v>58</v>
      </c>
      <c r="K396" s="51" t="s">
        <v>58</v>
      </c>
      <c r="L396" s="51" t="s">
        <v>59</v>
      </c>
    </row>
    <row r="397" spans="1:12" x14ac:dyDescent="0.2">
      <c r="A397" s="53">
        <v>4017</v>
      </c>
      <c r="B397" s="51" t="s">
        <v>457</v>
      </c>
      <c r="C397" s="51" t="s">
        <v>57</v>
      </c>
      <c r="D397" s="51" t="s">
        <v>57</v>
      </c>
      <c r="E397" s="51" t="s">
        <v>57</v>
      </c>
      <c r="F397" s="51" t="s">
        <v>57</v>
      </c>
      <c r="G397" s="51" t="s">
        <v>58</v>
      </c>
      <c r="H397" s="51" t="s">
        <v>443</v>
      </c>
      <c r="I397" s="51" t="s">
        <v>60</v>
      </c>
      <c r="J397" s="51" t="s">
        <v>58</v>
      </c>
      <c r="K397" s="51" t="s">
        <v>58</v>
      </c>
      <c r="L397" s="51" t="s">
        <v>59</v>
      </c>
    </row>
    <row r="398" spans="1:12" x14ac:dyDescent="0.2">
      <c r="A398" s="53">
        <v>4018</v>
      </c>
      <c r="B398" s="51" t="s">
        <v>458</v>
      </c>
      <c r="C398" s="51" t="s">
        <v>57</v>
      </c>
      <c r="D398" s="51" t="s">
        <v>57</v>
      </c>
      <c r="E398" s="51" t="s">
        <v>57</v>
      </c>
      <c r="F398" s="51" t="s">
        <v>57</v>
      </c>
      <c r="G398" s="51" t="s">
        <v>58</v>
      </c>
      <c r="H398" s="51" t="s">
        <v>443</v>
      </c>
      <c r="I398" s="51" t="s">
        <v>60</v>
      </c>
      <c r="J398" s="51" t="s">
        <v>58</v>
      </c>
      <c r="K398" s="51" t="s">
        <v>58</v>
      </c>
      <c r="L398" s="51" t="s">
        <v>59</v>
      </c>
    </row>
    <row r="399" spans="1:12" x14ac:dyDescent="0.2">
      <c r="A399" s="53">
        <v>4020</v>
      </c>
      <c r="B399" s="51" t="s">
        <v>459</v>
      </c>
      <c r="C399" s="51" t="s">
        <v>57</v>
      </c>
      <c r="D399" s="51" t="s">
        <v>57</v>
      </c>
      <c r="E399" s="51" t="s">
        <v>57</v>
      </c>
      <c r="F399" s="51" t="s">
        <v>57</v>
      </c>
      <c r="G399" s="51" t="s">
        <v>58</v>
      </c>
      <c r="H399" s="51" t="s">
        <v>443</v>
      </c>
      <c r="I399" s="51" t="s">
        <v>60</v>
      </c>
      <c r="J399" s="51" t="s">
        <v>58</v>
      </c>
      <c r="K399" s="51" t="s">
        <v>58</v>
      </c>
      <c r="L399" s="51" t="s">
        <v>59</v>
      </c>
    </row>
    <row r="400" spans="1:12" x14ac:dyDescent="0.2">
      <c r="A400" s="53">
        <v>4021</v>
      </c>
      <c r="B400" s="51" t="s">
        <v>460</v>
      </c>
      <c r="C400" s="51" t="s">
        <v>57</v>
      </c>
      <c r="D400" s="51" t="s">
        <v>57</v>
      </c>
      <c r="E400" s="51" t="s">
        <v>57</v>
      </c>
      <c r="F400" s="51" t="s">
        <v>57</v>
      </c>
      <c r="G400" s="51" t="s">
        <v>58</v>
      </c>
      <c r="H400" s="51" t="s">
        <v>443</v>
      </c>
      <c r="I400" s="51" t="s">
        <v>60</v>
      </c>
      <c r="J400" s="51" t="s">
        <v>58</v>
      </c>
      <c r="K400" s="51" t="s">
        <v>58</v>
      </c>
      <c r="L400" s="51" t="s">
        <v>59</v>
      </c>
    </row>
    <row r="401" spans="1:12" x14ac:dyDescent="0.2">
      <c r="A401" s="53">
        <v>4022</v>
      </c>
      <c r="B401" s="51" t="s">
        <v>386</v>
      </c>
      <c r="C401" s="51" t="s">
        <v>57</v>
      </c>
      <c r="D401" s="51" t="s">
        <v>57</v>
      </c>
      <c r="E401" s="51" t="s">
        <v>57</v>
      </c>
      <c r="F401" s="51" t="s">
        <v>57</v>
      </c>
      <c r="G401" s="51" t="s">
        <v>58</v>
      </c>
      <c r="H401" s="51" t="s">
        <v>443</v>
      </c>
      <c r="I401" s="51" t="s">
        <v>60</v>
      </c>
      <c r="J401" s="51" t="s">
        <v>58</v>
      </c>
      <c r="K401" s="51" t="s">
        <v>58</v>
      </c>
      <c r="L401" s="51" t="s">
        <v>59</v>
      </c>
    </row>
    <row r="402" spans="1:12" x14ac:dyDescent="0.2">
      <c r="A402" s="53">
        <v>4023</v>
      </c>
      <c r="B402" s="51" t="s">
        <v>461</v>
      </c>
      <c r="C402" s="51" t="s">
        <v>57</v>
      </c>
      <c r="D402" s="51" t="s">
        <v>57</v>
      </c>
      <c r="E402" s="51" t="s">
        <v>57</v>
      </c>
      <c r="F402" s="51" t="s">
        <v>57</v>
      </c>
      <c r="G402" s="51" t="s">
        <v>58</v>
      </c>
      <c r="H402" s="51" t="s">
        <v>443</v>
      </c>
      <c r="I402" s="51" t="s">
        <v>60</v>
      </c>
      <c r="J402" s="51" t="s">
        <v>58</v>
      </c>
      <c r="K402" s="51" t="s">
        <v>58</v>
      </c>
      <c r="L402" s="51" t="s">
        <v>59</v>
      </c>
    </row>
    <row r="403" spans="1:12" x14ac:dyDescent="0.2">
      <c r="A403" s="53">
        <v>4024</v>
      </c>
      <c r="B403" s="51" t="s">
        <v>462</v>
      </c>
      <c r="C403" s="51" t="s">
        <v>57</v>
      </c>
      <c r="D403" s="51" t="s">
        <v>57</v>
      </c>
      <c r="E403" s="51" t="s">
        <v>57</v>
      </c>
      <c r="F403" s="51" t="s">
        <v>57</v>
      </c>
      <c r="G403" s="51" t="s">
        <v>58</v>
      </c>
      <c r="H403" s="51" t="s">
        <v>443</v>
      </c>
      <c r="I403" s="51" t="s">
        <v>60</v>
      </c>
      <c r="J403" s="51" t="s">
        <v>58</v>
      </c>
      <c r="K403" s="51" t="s">
        <v>58</v>
      </c>
      <c r="L403" s="51" t="s">
        <v>59</v>
      </c>
    </row>
    <row r="404" spans="1:12" x14ac:dyDescent="0.2">
      <c r="A404" s="53">
        <v>4025</v>
      </c>
      <c r="B404" s="51" t="s">
        <v>463</v>
      </c>
      <c r="C404" s="51" t="s">
        <v>57</v>
      </c>
      <c r="D404" s="51" t="s">
        <v>57</v>
      </c>
      <c r="E404" s="51" t="s">
        <v>57</v>
      </c>
      <c r="F404" s="51" t="s">
        <v>57</v>
      </c>
      <c r="G404" s="51" t="s">
        <v>58</v>
      </c>
      <c r="H404" s="51" t="s">
        <v>443</v>
      </c>
      <c r="I404" s="51" t="s">
        <v>60</v>
      </c>
      <c r="J404" s="51" t="s">
        <v>58</v>
      </c>
      <c r="K404" s="51" t="s">
        <v>58</v>
      </c>
      <c r="L404" s="51" t="s">
        <v>59</v>
      </c>
    </row>
    <row r="405" spans="1:12" x14ac:dyDescent="0.2">
      <c r="A405" s="53">
        <v>4026</v>
      </c>
      <c r="B405" s="51" t="s">
        <v>464</v>
      </c>
      <c r="C405" s="51" t="s">
        <v>57</v>
      </c>
      <c r="D405" s="51" t="s">
        <v>57</v>
      </c>
      <c r="E405" s="51" t="s">
        <v>57</v>
      </c>
      <c r="F405" s="51" t="s">
        <v>57</v>
      </c>
      <c r="G405" s="51" t="s">
        <v>58</v>
      </c>
      <c r="H405" s="51" t="s">
        <v>443</v>
      </c>
      <c r="I405" s="51" t="s">
        <v>60</v>
      </c>
      <c r="J405" s="51" t="s">
        <v>58</v>
      </c>
      <c r="K405" s="51" t="s">
        <v>58</v>
      </c>
      <c r="L405" s="51" t="s">
        <v>59</v>
      </c>
    </row>
    <row r="406" spans="1:12" x14ac:dyDescent="0.2">
      <c r="A406" s="53">
        <v>4027</v>
      </c>
      <c r="B406" s="51" t="s">
        <v>465</v>
      </c>
      <c r="C406" s="51" t="s">
        <v>57</v>
      </c>
      <c r="D406" s="51" t="s">
        <v>57</v>
      </c>
      <c r="E406" s="51" t="s">
        <v>57</v>
      </c>
      <c r="F406" s="51" t="s">
        <v>57</v>
      </c>
      <c r="G406" s="51" t="s">
        <v>58</v>
      </c>
      <c r="H406" s="51" t="s">
        <v>443</v>
      </c>
      <c r="I406" s="51" t="s">
        <v>60</v>
      </c>
      <c r="J406" s="51" t="s">
        <v>58</v>
      </c>
      <c r="K406" s="51" t="s">
        <v>58</v>
      </c>
      <c r="L406" s="51" t="s">
        <v>59</v>
      </c>
    </row>
    <row r="407" spans="1:12" x14ac:dyDescent="0.2">
      <c r="A407" s="53">
        <v>4028</v>
      </c>
      <c r="B407" s="51" t="s">
        <v>466</v>
      </c>
      <c r="C407" s="51" t="s">
        <v>57</v>
      </c>
      <c r="D407" s="51" t="s">
        <v>57</v>
      </c>
      <c r="E407" s="51" t="s">
        <v>57</v>
      </c>
      <c r="F407" s="51" t="s">
        <v>57</v>
      </c>
      <c r="G407" s="51" t="s">
        <v>58</v>
      </c>
      <c r="H407" s="51" t="s">
        <v>443</v>
      </c>
      <c r="I407" s="51" t="s">
        <v>60</v>
      </c>
      <c r="J407" s="51" t="s">
        <v>58</v>
      </c>
      <c r="K407" s="51" t="s">
        <v>58</v>
      </c>
      <c r="L407" s="51" t="s">
        <v>59</v>
      </c>
    </row>
    <row r="408" spans="1:12" x14ac:dyDescent="0.2">
      <c r="A408" s="53">
        <v>4029</v>
      </c>
      <c r="B408" s="51" t="s">
        <v>467</v>
      </c>
      <c r="C408" s="51" t="s">
        <v>57</v>
      </c>
      <c r="D408" s="51" t="s">
        <v>57</v>
      </c>
      <c r="E408" s="51" t="s">
        <v>57</v>
      </c>
      <c r="F408" s="51" t="s">
        <v>57</v>
      </c>
      <c r="G408" s="51" t="s">
        <v>58</v>
      </c>
      <c r="H408" s="51" t="s">
        <v>443</v>
      </c>
      <c r="I408" s="51" t="s">
        <v>60</v>
      </c>
      <c r="J408" s="51" t="s">
        <v>58</v>
      </c>
      <c r="K408" s="51" t="s">
        <v>58</v>
      </c>
      <c r="L408" s="51" t="s">
        <v>59</v>
      </c>
    </row>
    <row r="409" spans="1:12" x14ac:dyDescent="0.2">
      <c r="A409" s="53">
        <v>4030</v>
      </c>
      <c r="B409" s="51" t="s">
        <v>468</v>
      </c>
      <c r="C409" s="51" t="s">
        <v>57</v>
      </c>
      <c r="D409" s="51" t="s">
        <v>57</v>
      </c>
      <c r="E409" s="51" t="s">
        <v>57</v>
      </c>
      <c r="F409" s="51" t="s">
        <v>57</v>
      </c>
      <c r="G409" s="51" t="s">
        <v>58</v>
      </c>
      <c r="H409" s="51" t="s">
        <v>443</v>
      </c>
      <c r="I409" s="51" t="s">
        <v>60</v>
      </c>
      <c r="J409" s="51" t="s">
        <v>58</v>
      </c>
      <c r="K409" s="51" t="s">
        <v>58</v>
      </c>
      <c r="L409" s="51" t="s">
        <v>59</v>
      </c>
    </row>
    <row r="410" spans="1:12" x14ac:dyDescent="0.2">
      <c r="A410" s="53">
        <v>4032</v>
      </c>
      <c r="B410" s="51" t="s">
        <v>469</v>
      </c>
      <c r="C410" s="51" t="s">
        <v>57</v>
      </c>
      <c r="D410" s="51" t="s">
        <v>57</v>
      </c>
      <c r="E410" s="51" t="s">
        <v>57</v>
      </c>
      <c r="F410" s="51" t="s">
        <v>57</v>
      </c>
      <c r="G410" s="51" t="s">
        <v>58</v>
      </c>
      <c r="H410" s="51" t="s">
        <v>443</v>
      </c>
      <c r="I410" s="51" t="s">
        <v>60</v>
      </c>
      <c r="J410" s="51" t="s">
        <v>58</v>
      </c>
      <c r="K410" s="51" t="s">
        <v>58</v>
      </c>
      <c r="L410" s="51" t="s">
        <v>59</v>
      </c>
    </row>
    <row r="411" spans="1:12" x14ac:dyDescent="0.2">
      <c r="A411" s="53">
        <v>4033</v>
      </c>
      <c r="B411" s="51" t="s">
        <v>470</v>
      </c>
      <c r="C411" s="51" t="s">
        <v>57</v>
      </c>
      <c r="D411" s="51" t="s">
        <v>57</v>
      </c>
      <c r="E411" s="51" t="s">
        <v>57</v>
      </c>
      <c r="F411" s="51" t="s">
        <v>57</v>
      </c>
      <c r="G411" s="51" t="s">
        <v>58</v>
      </c>
      <c r="H411" s="51" t="s">
        <v>443</v>
      </c>
      <c r="I411" s="51" t="s">
        <v>60</v>
      </c>
      <c r="J411" s="51" t="s">
        <v>58</v>
      </c>
      <c r="K411" s="51" t="s">
        <v>58</v>
      </c>
      <c r="L411" s="51" t="s">
        <v>59</v>
      </c>
    </row>
    <row r="412" spans="1:12" x14ac:dyDescent="0.2">
      <c r="A412" s="53">
        <v>4040</v>
      </c>
      <c r="B412" s="51" t="s">
        <v>471</v>
      </c>
      <c r="C412" s="51" t="s">
        <v>57</v>
      </c>
      <c r="D412" s="51" t="s">
        <v>57</v>
      </c>
      <c r="E412" s="51" t="s">
        <v>57</v>
      </c>
      <c r="F412" s="51" t="s">
        <v>57</v>
      </c>
      <c r="G412" s="51" t="s">
        <v>58</v>
      </c>
      <c r="H412" s="51" t="s">
        <v>443</v>
      </c>
      <c r="I412" s="51" t="s">
        <v>60</v>
      </c>
      <c r="J412" s="51" t="s">
        <v>58</v>
      </c>
      <c r="K412" s="51" t="s">
        <v>58</v>
      </c>
      <c r="L412" s="51" t="s">
        <v>59</v>
      </c>
    </row>
    <row r="413" spans="1:12" x14ac:dyDescent="0.2">
      <c r="A413" s="53">
        <v>4041</v>
      </c>
      <c r="B413" s="51" t="s">
        <v>472</v>
      </c>
      <c r="C413" s="51" t="s">
        <v>57</v>
      </c>
      <c r="D413" s="51" t="s">
        <v>57</v>
      </c>
      <c r="E413" s="51" t="s">
        <v>57</v>
      </c>
      <c r="F413" s="51" t="s">
        <v>57</v>
      </c>
      <c r="G413" s="51" t="s">
        <v>58</v>
      </c>
      <c r="H413" s="51" t="s">
        <v>443</v>
      </c>
      <c r="I413" s="51" t="s">
        <v>60</v>
      </c>
      <c r="J413" s="51" t="s">
        <v>58</v>
      </c>
      <c r="K413" s="51" t="s">
        <v>58</v>
      </c>
      <c r="L413" s="51" t="s">
        <v>59</v>
      </c>
    </row>
    <row r="414" spans="1:12" x14ac:dyDescent="0.2">
      <c r="A414" s="53">
        <v>4042</v>
      </c>
      <c r="B414" s="51" t="s">
        <v>473</v>
      </c>
      <c r="C414" s="51" t="s">
        <v>57</v>
      </c>
      <c r="D414" s="51" t="s">
        <v>57</v>
      </c>
      <c r="E414" s="51" t="s">
        <v>57</v>
      </c>
      <c r="F414" s="51" t="s">
        <v>57</v>
      </c>
      <c r="G414" s="51" t="s">
        <v>58</v>
      </c>
      <c r="H414" s="51" t="s">
        <v>443</v>
      </c>
      <c r="I414" s="51" t="s">
        <v>60</v>
      </c>
      <c r="J414" s="51" t="s">
        <v>58</v>
      </c>
      <c r="K414" s="51" t="s">
        <v>58</v>
      </c>
      <c r="L414" s="51" t="s">
        <v>59</v>
      </c>
    </row>
    <row r="415" spans="1:12" x14ac:dyDescent="0.2">
      <c r="A415" s="53">
        <v>4043</v>
      </c>
      <c r="B415" s="51" t="s">
        <v>474</v>
      </c>
      <c r="C415" s="51" t="s">
        <v>57</v>
      </c>
      <c r="D415" s="51" t="s">
        <v>57</v>
      </c>
      <c r="E415" s="51" t="s">
        <v>57</v>
      </c>
      <c r="F415" s="51" t="s">
        <v>57</v>
      </c>
      <c r="G415" s="51" t="s">
        <v>58</v>
      </c>
      <c r="H415" s="51" t="s">
        <v>443</v>
      </c>
      <c r="I415" s="51" t="s">
        <v>60</v>
      </c>
      <c r="J415" s="51" t="s">
        <v>58</v>
      </c>
      <c r="K415" s="51" t="s">
        <v>58</v>
      </c>
      <c r="L415" s="51" t="s">
        <v>59</v>
      </c>
    </row>
    <row r="416" spans="1:12" x14ac:dyDescent="0.2">
      <c r="A416" s="53">
        <v>4044</v>
      </c>
      <c r="B416" s="51" t="s">
        <v>475</v>
      </c>
      <c r="C416" s="51" t="s">
        <v>57</v>
      </c>
      <c r="D416" s="51" t="s">
        <v>57</v>
      </c>
      <c r="E416" s="51" t="s">
        <v>57</v>
      </c>
      <c r="F416" s="51" t="s">
        <v>57</v>
      </c>
      <c r="G416" s="51" t="s">
        <v>58</v>
      </c>
      <c r="H416" s="51" t="s">
        <v>443</v>
      </c>
      <c r="I416" s="51" t="s">
        <v>60</v>
      </c>
      <c r="J416" s="51" t="s">
        <v>58</v>
      </c>
      <c r="K416" s="51" t="s">
        <v>58</v>
      </c>
      <c r="L416" s="51" t="s">
        <v>59</v>
      </c>
    </row>
    <row r="417" spans="1:12" x14ac:dyDescent="0.2">
      <c r="A417" s="53">
        <v>4047</v>
      </c>
      <c r="B417" s="51" t="s">
        <v>476</v>
      </c>
      <c r="C417" s="51" t="s">
        <v>57</v>
      </c>
      <c r="D417" s="51" t="s">
        <v>57</v>
      </c>
      <c r="E417" s="51" t="s">
        <v>57</v>
      </c>
      <c r="F417" s="51" t="s">
        <v>57</v>
      </c>
      <c r="G417" s="51" t="s">
        <v>58</v>
      </c>
      <c r="H417" s="51" t="s">
        <v>443</v>
      </c>
      <c r="I417" s="51" t="s">
        <v>60</v>
      </c>
      <c r="J417" s="51" t="s">
        <v>58</v>
      </c>
      <c r="K417" s="51" t="s">
        <v>58</v>
      </c>
      <c r="L417" s="51" t="s">
        <v>59</v>
      </c>
    </row>
    <row r="418" spans="1:12" x14ac:dyDescent="0.2">
      <c r="A418" s="53">
        <v>4051</v>
      </c>
      <c r="B418" s="51" t="s">
        <v>477</v>
      </c>
      <c r="C418" s="51" t="s">
        <v>57</v>
      </c>
      <c r="D418" s="51" t="s">
        <v>57</v>
      </c>
      <c r="E418" s="51" t="s">
        <v>57</v>
      </c>
      <c r="F418" s="51" t="s">
        <v>57</v>
      </c>
      <c r="G418" s="51" t="s">
        <v>58</v>
      </c>
      <c r="H418" s="51" t="s">
        <v>443</v>
      </c>
      <c r="I418" s="51" t="s">
        <v>60</v>
      </c>
      <c r="J418" s="51" t="s">
        <v>58</v>
      </c>
      <c r="K418" s="51" t="s">
        <v>58</v>
      </c>
      <c r="L418" s="51" t="s">
        <v>59</v>
      </c>
    </row>
    <row r="419" spans="1:12" x14ac:dyDescent="0.2">
      <c r="A419" s="53">
        <v>4060</v>
      </c>
      <c r="B419" s="51" t="s">
        <v>478</v>
      </c>
      <c r="C419" s="51" t="s">
        <v>57</v>
      </c>
      <c r="D419" s="51" t="s">
        <v>57</v>
      </c>
      <c r="E419" s="51" t="s">
        <v>57</v>
      </c>
      <c r="F419" s="51" t="s">
        <v>57</v>
      </c>
      <c r="G419" s="51" t="s">
        <v>58</v>
      </c>
      <c r="H419" s="51" t="s">
        <v>443</v>
      </c>
      <c r="I419" s="51" t="s">
        <v>60</v>
      </c>
      <c r="J419" s="51" t="s">
        <v>58</v>
      </c>
      <c r="K419" s="51" t="s">
        <v>58</v>
      </c>
      <c r="L419" s="51" t="s">
        <v>59</v>
      </c>
    </row>
    <row r="420" spans="1:12" x14ac:dyDescent="0.2">
      <c r="A420" s="53">
        <v>4061</v>
      </c>
      <c r="B420" s="51" t="s">
        <v>479</v>
      </c>
      <c r="C420" s="51" t="s">
        <v>57</v>
      </c>
      <c r="D420" s="51" t="s">
        <v>57</v>
      </c>
      <c r="E420" s="51" t="s">
        <v>57</v>
      </c>
      <c r="F420" s="51" t="s">
        <v>57</v>
      </c>
      <c r="G420" s="51" t="s">
        <v>58</v>
      </c>
      <c r="H420" s="51" t="s">
        <v>443</v>
      </c>
      <c r="I420" s="51" t="s">
        <v>60</v>
      </c>
      <c r="J420" s="51" t="s">
        <v>58</v>
      </c>
      <c r="K420" s="51" t="s">
        <v>58</v>
      </c>
      <c r="L420" s="51" t="s">
        <v>59</v>
      </c>
    </row>
    <row r="421" spans="1:12" x14ac:dyDescent="0.2">
      <c r="A421" s="53">
        <v>4063</v>
      </c>
      <c r="B421" s="51" t="s">
        <v>480</v>
      </c>
      <c r="C421" s="51" t="s">
        <v>57</v>
      </c>
      <c r="D421" s="51" t="s">
        <v>57</v>
      </c>
      <c r="E421" s="51" t="s">
        <v>57</v>
      </c>
      <c r="F421" s="51" t="s">
        <v>57</v>
      </c>
      <c r="G421" s="51" t="s">
        <v>58</v>
      </c>
      <c r="H421" s="51" t="s">
        <v>443</v>
      </c>
      <c r="I421" s="51" t="s">
        <v>60</v>
      </c>
      <c r="J421" s="51" t="s">
        <v>58</v>
      </c>
      <c r="K421" s="51" t="s">
        <v>58</v>
      </c>
      <c r="L421" s="51" t="s">
        <v>59</v>
      </c>
    </row>
    <row r="422" spans="1:12" x14ac:dyDescent="0.2">
      <c r="A422" s="53">
        <v>4064</v>
      </c>
      <c r="B422" s="51" t="s">
        <v>481</v>
      </c>
      <c r="C422" s="51" t="s">
        <v>57</v>
      </c>
      <c r="D422" s="51" t="s">
        <v>57</v>
      </c>
      <c r="E422" s="51" t="s">
        <v>57</v>
      </c>
      <c r="F422" s="51" t="s">
        <v>57</v>
      </c>
      <c r="G422" s="51" t="s">
        <v>58</v>
      </c>
      <c r="H422" s="51" t="s">
        <v>443</v>
      </c>
      <c r="I422" s="51" t="s">
        <v>60</v>
      </c>
      <c r="J422" s="51" t="s">
        <v>58</v>
      </c>
      <c r="K422" s="51" t="s">
        <v>58</v>
      </c>
      <c r="L422" s="51" t="s">
        <v>59</v>
      </c>
    </row>
    <row r="423" spans="1:12" x14ac:dyDescent="0.2">
      <c r="A423" s="53">
        <v>4065</v>
      </c>
      <c r="B423" s="51" t="s">
        <v>482</v>
      </c>
      <c r="C423" s="51" t="s">
        <v>57</v>
      </c>
      <c r="D423" s="51" t="s">
        <v>57</v>
      </c>
      <c r="E423" s="51" t="s">
        <v>57</v>
      </c>
      <c r="F423" s="51" t="s">
        <v>57</v>
      </c>
      <c r="G423" s="51" t="s">
        <v>58</v>
      </c>
      <c r="H423" s="51" t="s">
        <v>443</v>
      </c>
      <c r="I423" s="51" t="s">
        <v>60</v>
      </c>
      <c r="J423" s="51" t="s">
        <v>58</v>
      </c>
      <c r="K423" s="51" t="s">
        <v>58</v>
      </c>
      <c r="L423" s="51" t="s">
        <v>59</v>
      </c>
    </row>
    <row r="424" spans="1:12" x14ac:dyDescent="0.2">
      <c r="A424" s="53">
        <v>4066</v>
      </c>
      <c r="B424" s="51" t="s">
        <v>483</v>
      </c>
      <c r="C424" s="51" t="s">
        <v>57</v>
      </c>
      <c r="D424" s="51" t="s">
        <v>57</v>
      </c>
      <c r="E424" s="51" t="s">
        <v>57</v>
      </c>
      <c r="F424" s="51" t="s">
        <v>57</v>
      </c>
      <c r="G424" s="51" t="s">
        <v>58</v>
      </c>
      <c r="H424" s="51" t="s">
        <v>443</v>
      </c>
      <c r="I424" s="51" t="s">
        <v>60</v>
      </c>
      <c r="J424" s="51" t="s">
        <v>58</v>
      </c>
      <c r="K424" s="51" t="s">
        <v>58</v>
      </c>
      <c r="L424" s="51" t="s">
        <v>59</v>
      </c>
    </row>
    <row r="425" spans="1:12" x14ac:dyDescent="0.2">
      <c r="A425" s="53">
        <v>4067</v>
      </c>
      <c r="B425" s="51" t="s">
        <v>484</v>
      </c>
      <c r="C425" s="51" t="s">
        <v>57</v>
      </c>
      <c r="D425" s="51" t="s">
        <v>57</v>
      </c>
      <c r="E425" s="51" t="s">
        <v>57</v>
      </c>
      <c r="F425" s="51" t="s">
        <v>57</v>
      </c>
      <c r="G425" s="51" t="s">
        <v>58</v>
      </c>
      <c r="H425" s="51" t="s">
        <v>443</v>
      </c>
      <c r="I425" s="51" t="s">
        <v>60</v>
      </c>
      <c r="J425" s="51" t="s">
        <v>58</v>
      </c>
      <c r="K425" s="51" t="s">
        <v>58</v>
      </c>
      <c r="L425" s="51" t="s">
        <v>59</v>
      </c>
    </row>
    <row r="426" spans="1:12" x14ac:dyDescent="0.2">
      <c r="A426" s="53">
        <v>4068</v>
      </c>
      <c r="B426" s="51" t="s">
        <v>485</v>
      </c>
      <c r="C426" s="51" t="s">
        <v>57</v>
      </c>
      <c r="D426" s="51" t="s">
        <v>57</v>
      </c>
      <c r="E426" s="51" t="s">
        <v>57</v>
      </c>
      <c r="F426" s="51" t="s">
        <v>57</v>
      </c>
      <c r="G426" s="51" t="s">
        <v>58</v>
      </c>
      <c r="H426" s="51" t="s">
        <v>443</v>
      </c>
      <c r="I426" s="51" t="s">
        <v>60</v>
      </c>
      <c r="J426" s="51" t="s">
        <v>58</v>
      </c>
      <c r="K426" s="51" t="s">
        <v>58</v>
      </c>
      <c r="L426" s="51" t="s">
        <v>59</v>
      </c>
    </row>
    <row r="427" spans="1:12" x14ac:dyDescent="0.2">
      <c r="A427" s="53">
        <v>4069</v>
      </c>
      <c r="B427" s="51" t="s">
        <v>486</v>
      </c>
      <c r="C427" s="51" t="s">
        <v>57</v>
      </c>
      <c r="D427" s="51" t="s">
        <v>57</v>
      </c>
      <c r="E427" s="51" t="s">
        <v>57</v>
      </c>
      <c r="F427" s="51" t="s">
        <v>57</v>
      </c>
      <c r="G427" s="51" t="s">
        <v>58</v>
      </c>
      <c r="H427" s="51" t="s">
        <v>443</v>
      </c>
      <c r="I427" s="51" t="s">
        <v>60</v>
      </c>
      <c r="J427" s="51" t="s">
        <v>58</v>
      </c>
      <c r="K427" s="51" t="s">
        <v>58</v>
      </c>
      <c r="L427" s="51" t="s">
        <v>59</v>
      </c>
    </row>
    <row r="428" spans="1:12" x14ac:dyDescent="0.2">
      <c r="A428" s="53">
        <v>4070</v>
      </c>
      <c r="B428" s="51" t="s">
        <v>487</v>
      </c>
      <c r="C428" s="51" t="s">
        <v>57</v>
      </c>
      <c r="D428" s="51" t="s">
        <v>57</v>
      </c>
      <c r="E428" s="51" t="s">
        <v>57</v>
      </c>
      <c r="F428" s="51" t="s">
        <v>57</v>
      </c>
      <c r="G428" s="51" t="s">
        <v>58</v>
      </c>
      <c r="H428" s="51" t="s">
        <v>443</v>
      </c>
      <c r="I428" s="51" t="s">
        <v>60</v>
      </c>
      <c r="J428" s="51" t="s">
        <v>58</v>
      </c>
      <c r="K428" s="51" t="s">
        <v>58</v>
      </c>
      <c r="L428" s="51" t="s">
        <v>59</v>
      </c>
    </row>
    <row r="429" spans="1:12" x14ac:dyDescent="0.2">
      <c r="A429" s="53">
        <v>4071</v>
      </c>
      <c r="B429" s="51" t="s">
        <v>488</v>
      </c>
      <c r="C429" s="51" t="s">
        <v>57</v>
      </c>
      <c r="D429" s="51" t="s">
        <v>57</v>
      </c>
      <c r="E429" s="51" t="s">
        <v>57</v>
      </c>
      <c r="F429" s="51" t="s">
        <v>57</v>
      </c>
      <c r="G429" s="51" t="s">
        <v>58</v>
      </c>
      <c r="H429" s="51" t="s">
        <v>443</v>
      </c>
      <c r="I429" s="51" t="s">
        <v>60</v>
      </c>
      <c r="J429" s="51" t="s">
        <v>58</v>
      </c>
      <c r="K429" s="51" t="s">
        <v>58</v>
      </c>
      <c r="L429" s="51" t="s">
        <v>59</v>
      </c>
    </row>
    <row r="430" spans="1:12" x14ac:dyDescent="0.2">
      <c r="A430" s="53">
        <v>4078</v>
      </c>
      <c r="B430" s="51" t="s">
        <v>489</v>
      </c>
      <c r="C430" s="51" t="s">
        <v>57</v>
      </c>
      <c r="D430" s="51" t="s">
        <v>57</v>
      </c>
      <c r="E430" s="51" t="s">
        <v>57</v>
      </c>
      <c r="F430" s="51" t="s">
        <v>57</v>
      </c>
      <c r="G430" s="51" t="s">
        <v>58</v>
      </c>
      <c r="H430" s="51" t="s">
        <v>443</v>
      </c>
      <c r="I430" s="51" t="s">
        <v>60</v>
      </c>
      <c r="J430" s="51" t="s">
        <v>58</v>
      </c>
      <c r="K430" s="51" t="s">
        <v>58</v>
      </c>
      <c r="L430" s="51" t="s">
        <v>59</v>
      </c>
    </row>
    <row r="431" spans="1:12" x14ac:dyDescent="0.2">
      <c r="A431" s="53">
        <v>4081</v>
      </c>
      <c r="B431" s="51" t="s">
        <v>490</v>
      </c>
      <c r="C431" s="51" t="s">
        <v>57</v>
      </c>
      <c r="D431" s="51" t="s">
        <v>57</v>
      </c>
      <c r="E431" s="51" t="s">
        <v>57</v>
      </c>
      <c r="F431" s="51" t="s">
        <v>57</v>
      </c>
      <c r="G431" s="51" t="s">
        <v>58</v>
      </c>
      <c r="H431" s="51" t="s">
        <v>443</v>
      </c>
      <c r="I431" s="51" t="s">
        <v>60</v>
      </c>
      <c r="J431" s="51" t="s">
        <v>58</v>
      </c>
      <c r="K431" s="51" t="s">
        <v>58</v>
      </c>
      <c r="L431" s="51" t="s">
        <v>59</v>
      </c>
    </row>
    <row r="432" spans="1:12" x14ac:dyDescent="0.2">
      <c r="A432" s="53">
        <v>4082</v>
      </c>
      <c r="B432" s="51" t="s">
        <v>491</v>
      </c>
      <c r="C432" s="51" t="s">
        <v>57</v>
      </c>
      <c r="D432" s="51" t="s">
        <v>57</v>
      </c>
      <c r="E432" s="51" t="s">
        <v>57</v>
      </c>
      <c r="F432" s="51" t="s">
        <v>57</v>
      </c>
      <c r="G432" s="51" t="s">
        <v>58</v>
      </c>
      <c r="H432" s="51" t="s">
        <v>443</v>
      </c>
      <c r="I432" s="51" t="s">
        <v>60</v>
      </c>
      <c r="J432" s="51" t="s">
        <v>58</v>
      </c>
      <c r="K432" s="51" t="s">
        <v>58</v>
      </c>
      <c r="L432" s="51" t="s">
        <v>59</v>
      </c>
    </row>
    <row r="433" spans="1:12" x14ac:dyDescent="0.2">
      <c r="A433" s="53">
        <v>4083</v>
      </c>
      <c r="B433" s="51" t="s">
        <v>492</v>
      </c>
      <c r="C433" s="51" t="s">
        <v>57</v>
      </c>
      <c r="D433" s="51" t="s">
        <v>57</v>
      </c>
      <c r="E433" s="51" t="s">
        <v>57</v>
      </c>
      <c r="F433" s="51" t="s">
        <v>57</v>
      </c>
      <c r="G433" s="51" t="s">
        <v>58</v>
      </c>
      <c r="H433" s="51" t="s">
        <v>443</v>
      </c>
      <c r="I433" s="51" t="s">
        <v>60</v>
      </c>
      <c r="J433" s="51" t="s">
        <v>58</v>
      </c>
      <c r="K433" s="51" t="s">
        <v>58</v>
      </c>
      <c r="L433" s="51" t="s">
        <v>59</v>
      </c>
    </row>
    <row r="434" spans="1:12" x14ac:dyDescent="0.2">
      <c r="A434" s="53">
        <v>4084</v>
      </c>
      <c r="B434" s="51" t="s">
        <v>493</v>
      </c>
      <c r="C434" s="51" t="s">
        <v>57</v>
      </c>
      <c r="D434" s="51" t="s">
        <v>57</v>
      </c>
      <c r="E434" s="51" t="s">
        <v>57</v>
      </c>
      <c r="F434" s="51" t="s">
        <v>57</v>
      </c>
      <c r="G434" s="51" t="s">
        <v>58</v>
      </c>
      <c r="H434" s="51" t="s">
        <v>443</v>
      </c>
      <c r="I434" s="51" t="s">
        <v>60</v>
      </c>
      <c r="J434" s="51" t="s">
        <v>58</v>
      </c>
      <c r="K434" s="51" t="s">
        <v>58</v>
      </c>
      <c r="L434" s="51" t="s">
        <v>59</v>
      </c>
    </row>
    <row r="435" spans="1:12" x14ac:dyDescent="0.2">
      <c r="A435" s="53">
        <v>4085</v>
      </c>
      <c r="B435" s="51" t="s">
        <v>494</v>
      </c>
      <c r="C435" s="51" t="s">
        <v>57</v>
      </c>
      <c r="D435" s="51" t="s">
        <v>57</v>
      </c>
      <c r="E435" s="51" t="s">
        <v>57</v>
      </c>
      <c r="F435" s="51" t="s">
        <v>57</v>
      </c>
      <c r="G435" s="51" t="s">
        <v>58</v>
      </c>
      <c r="H435" s="51" t="s">
        <v>443</v>
      </c>
      <c r="I435" s="51" t="s">
        <v>60</v>
      </c>
      <c r="J435" s="51" t="s">
        <v>58</v>
      </c>
      <c r="K435" s="51" t="s">
        <v>58</v>
      </c>
      <c r="L435" s="51" t="s">
        <v>59</v>
      </c>
    </row>
    <row r="436" spans="1:12" x14ac:dyDescent="0.2">
      <c r="A436" s="53">
        <v>4086</v>
      </c>
      <c r="B436" s="51" t="s">
        <v>495</v>
      </c>
      <c r="C436" s="51" t="s">
        <v>57</v>
      </c>
      <c r="D436" s="51" t="s">
        <v>57</v>
      </c>
      <c r="E436" s="51" t="s">
        <v>57</v>
      </c>
      <c r="F436" s="51" t="s">
        <v>57</v>
      </c>
      <c r="G436" s="51" t="s">
        <v>58</v>
      </c>
      <c r="H436" s="51" t="s">
        <v>443</v>
      </c>
      <c r="I436" s="51" t="s">
        <v>60</v>
      </c>
      <c r="J436" s="51" t="s">
        <v>58</v>
      </c>
      <c r="K436" s="51" t="s">
        <v>58</v>
      </c>
      <c r="L436" s="51" t="s">
        <v>59</v>
      </c>
    </row>
    <row r="437" spans="1:12" x14ac:dyDescent="0.2">
      <c r="A437" s="53">
        <v>4088</v>
      </c>
      <c r="B437" s="51" t="s">
        <v>496</v>
      </c>
      <c r="C437" s="51" t="s">
        <v>57</v>
      </c>
      <c r="D437" s="51" t="s">
        <v>57</v>
      </c>
      <c r="E437" s="51" t="s">
        <v>57</v>
      </c>
      <c r="F437" s="51" t="s">
        <v>57</v>
      </c>
      <c r="G437" s="51" t="s">
        <v>58</v>
      </c>
      <c r="H437" s="51" t="s">
        <v>443</v>
      </c>
      <c r="I437" s="51" t="s">
        <v>60</v>
      </c>
      <c r="J437" s="51" t="s">
        <v>58</v>
      </c>
      <c r="K437" s="51" t="s">
        <v>58</v>
      </c>
      <c r="L437" s="51" t="s">
        <v>59</v>
      </c>
    </row>
    <row r="438" spans="1:12" x14ac:dyDescent="0.2">
      <c r="A438" s="53">
        <v>4089</v>
      </c>
      <c r="B438" s="51" t="s">
        <v>497</v>
      </c>
      <c r="C438" s="51" t="s">
        <v>57</v>
      </c>
      <c r="D438" s="51" t="s">
        <v>57</v>
      </c>
      <c r="E438" s="51" t="s">
        <v>57</v>
      </c>
      <c r="F438" s="51" t="s">
        <v>57</v>
      </c>
      <c r="G438" s="51" t="s">
        <v>58</v>
      </c>
      <c r="H438" s="51" t="s">
        <v>443</v>
      </c>
      <c r="I438" s="51" t="s">
        <v>60</v>
      </c>
      <c r="J438" s="51" t="s">
        <v>58</v>
      </c>
      <c r="K438" s="51" t="s">
        <v>58</v>
      </c>
      <c r="L438" s="51" t="s">
        <v>59</v>
      </c>
    </row>
    <row r="439" spans="1:12" x14ac:dyDescent="0.2">
      <c r="A439" s="53">
        <v>4090</v>
      </c>
      <c r="B439" s="51" t="s">
        <v>498</v>
      </c>
      <c r="C439" s="51" t="s">
        <v>57</v>
      </c>
      <c r="D439" s="51" t="s">
        <v>57</v>
      </c>
      <c r="E439" s="51" t="s">
        <v>57</v>
      </c>
      <c r="F439" s="51" t="s">
        <v>57</v>
      </c>
      <c r="G439" s="51" t="s">
        <v>58</v>
      </c>
      <c r="H439" s="51" t="s">
        <v>443</v>
      </c>
      <c r="I439" s="51" t="s">
        <v>60</v>
      </c>
      <c r="J439" s="51" t="s">
        <v>58</v>
      </c>
      <c r="K439" s="51" t="s">
        <v>58</v>
      </c>
      <c r="L439" s="51" t="s">
        <v>59</v>
      </c>
    </row>
    <row r="440" spans="1:12" x14ac:dyDescent="0.2">
      <c r="A440" s="53">
        <v>4099</v>
      </c>
      <c r="B440" s="51" t="s">
        <v>499</v>
      </c>
      <c r="C440" s="51" t="s">
        <v>57</v>
      </c>
      <c r="D440" s="51" t="s">
        <v>57</v>
      </c>
      <c r="E440" s="51" t="s">
        <v>57</v>
      </c>
      <c r="F440" s="51" t="s">
        <v>57</v>
      </c>
      <c r="G440" s="51" t="s">
        <v>58</v>
      </c>
      <c r="H440" s="51" t="s">
        <v>443</v>
      </c>
      <c r="I440" s="51" t="s">
        <v>60</v>
      </c>
      <c r="J440" s="51" t="s">
        <v>58</v>
      </c>
      <c r="K440" s="51" t="s">
        <v>58</v>
      </c>
      <c r="L440" s="51" t="s">
        <v>59</v>
      </c>
    </row>
    <row r="441" spans="1:12" x14ac:dyDescent="0.2">
      <c r="A441" s="53">
        <v>4100</v>
      </c>
      <c r="B441" s="51" t="s">
        <v>500</v>
      </c>
      <c r="C441" s="51" t="s">
        <v>57</v>
      </c>
      <c r="D441" s="51" t="s">
        <v>57</v>
      </c>
      <c r="E441" s="51" t="s">
        <v>57</v>
      </c>
      <c r="F441" s="51" t="s">
        <v>57</v>
      </c>
      <c r="G441" s="51" t="s">
        <v>58</v>
      </c>
      <c r="H441" s="51" t="s">
        <v>443</v>
      </c>
      <c r="I441" s="51" t="s">
        <v>60</v>
      </c>
      <c r="J441" s="51" t="s">
        <v>58</v>
      </c>
      <c r="K441" s="51" t="s">
        <v>501</v>
      </c>
      <c r="L441" s="51" t="s">
        <v>59</v>
      </c>
    </row>
    <row r="442" spans="1:12" x14ac:dyDescent="0.2">
      <c r="A442" s="53">
        <v>4101</v>
      </c>
      <c r="B442" s="51" t="s">
        <v>502</v>
      </c>
      <c r="C442" s="51" t="s">
        <v>57</v>
      </c>
      <c r="D442" s="51" t="s">
        <v>57</v>
      </c>
      <c r="E442" s="51" t="s">
        <v>57</v>
      </c>
      <c r="F442" s="51" t="s">
        <v>57</v>
      </c>
      <c r="G442" s="51" t="s">
        <v>58</v>
      </c>
      <c r="H442" s="51" t="s">
        <v>443</v>
      </c>
      <c r="I442" s="51" t="s">
        <v>60</v>
      </c>
      <c r="J442" s="51" t="s">
        <v>58</v>
      </c>
      <c r="K442" s="51" t="s">
        <v>501</v>
      </c>
      <c r="L442" s="51" t="s">
        <v>59</v>
      </c>
    </row>
    <row r="443" spans="1:12" x14ac:dyDescent="0.2">
      <c r="A443" s="53">
        <v>4102</v>
      </c>
      <c r="B443" s="51" t="s">
        <v>503</v>
      </c>
      <c r="C443" s="51" t="s">
        <v>57</v>
      </c>
      <c r="D443" s="51" t="s">
        <v>57</v>
      </c>
      <c r="E443" s="51" t="s">
        <v>57</v>
      </c>
      <c r="F443" s="51" t="s">
        <v>57</v>
      </c>
      <c r="G443" s="51" t="s">
        <v>58</v>
      </c>
      <c r="H443" s="51" t="s">
        <v>443</v>
      </c>
      <c r="I443" s="51" t="s">
        <v>60</v>
      </c>
      <c r="J443" s="51" t="s">
        <v>58</v>
      </c>
      <c r="K443" s="51" t="s">
        <v>501</v>
      </c>
      <c r="L443" s="51" t="s">
        <v>59</v>
      </c>
    </row>
    <row r="444" spans="1:12" x14ac:dyDescent="0.2">
      <c r="A444" s="53">
        <v>4109</v>
      </c>
      <c r="B444" s="51" t="s">
        <v>504</v>
      </c>
      <c r="C444" s="51" t="s">
        <v>57</v>
      </c>
      <c r="D444" s="51" t="s">
        <v>57</v>
      </c>
      <c r="E444" s="51" t="s">
        <v>57</v>
      </c>
      <c r="F444" s="51" t="s">
        <v>57</v>
      </c>
      <c r="G444" s="51" t="s">
        <v>58</v>
      </c>
      <c r="H444" s="51" t="s">
        <v>443</v>
      </c>
      <c r="I444" s="51" t="s">
        <v>60</v>
      </c>
      <c r="J444" s="51" t="s">
        <v>58</v>
      </c>
      <c r="K444" s="51" t="s">
        <v>58</v>
      </c>
      <c r="L444" s="51" t="s">
        <v>59</v>
      </c>
    </row>
    <row r="445" spans="1:12" x14ac:dyDescent="0.2">
      <c r="A445" s="53">
        <v>4110</v>
      </c>
      <c r="B445" s="51" t="s">
        <v>505</v>
      </c>
      <c r="C445" s="51" t="s">
        <v>57</v>
      </c>
      <c r="D445" s="51" t="s">
        <v>57</v>
      </c>
      <c r="E445" s="51" t="s">
        <v>57</v>
      </c>
      <c r="F445" s="51" t="s">
        <v>57</v>
      </c>
      <c r="G445" s="51" t="s">
        <v>58</v>
      </c>
      <c r="H445" s="51" t="s">
        <v>443</v>
      </c>
      <c r="I445" s="51" t="s">
        <v>60</v>
      </c>
      <c r="J445" s="51" t="s">
        <v>58</v>
      </c>
      <c r="K445" s="51" t="s">
        <v>501</v>
      </c>
      <c r="L445" s="51" t="s">
        <v>59</v>
      </c>
    </row>
    <row r="446" spans="1:12" x14ac:dyDescent="0.2">
      <c r="A446" s="53">
        <v>4130</v>
      </c>
      <c r="B446" s="51" t="s">
        <v>506</v>
      </c>
      <c r="C446" s="51" t="s">
        <v>57</v>
      </c>
      <c r="D446" s="51" t="s">
        <v>57</v>
      </c>
      <c r="E446" s="51" t="s">
        <v>57</v>
      </c>
      <c r="F446" s="51" t="s">
        <v>57</v>
      </c>
      <c r="G446" s="51" t="s">
        <v>58</v>
      </c>
      <c r="H446" s="51" t="s">
        <v>443</v>
      </c>
      <c r="I446" s="51" t="s">
        <v>60</v>
      </c>
      <c r="J446" s="51" t="s">
        <v>58</v>
      </c>
      <c r="K446" s="51" t="s">
        <v>58</v>
      </c>
      <c r="L446" s="51" t="s">
        <v>59</v>
      </c>
    </row>
    <row r="447" spans="1:12" x14ac:dyDescent="0.2">
      <c r="A447" s="53">
        <v>4135</v>
      </c>
      <c r="B447" s="51" t="s">
        <v>507</v>
      </c>
      <c r="C447" s="51" t="s">
        <v>57</v>
      </c>
      <c r="D447" s="51" t="s">
        <v>57</v>
      </c>
      <c r="E447" s="51" t="s">
        <v>57</v>
      </c>
      <c r="F447" s="51" t="s">
        <v>57</v>
      </c>
      <c r="G447" s="51" t="s">
        <v>58</v>
      </c>
      <c r="H447" s="51" t="s">
        <v>443</v>
      </c>
      <c r="I447" s="51" t="s">
        <v>60</v>
      </c>
      <c r="J447" s="51" t="s">
        <v>58</v>
      </c>
      <c r="K447" s="51" t="s">
        <v>58</v>
      </c>
      <c r="L447" s="51" t="s">
        <v>59</v>
      </c>
    </row>
    <row r="448" spans="1:12" x14ac:dyDescent="0.2">
      <c r="A448" s="53">
        <v>4140</v>
      </c>
      <c r="B448" s="51" t="s">
        <v>508</v>
      </c>
      <c r="C448" s="51" t="s">
        <v>57</v>
      </c>
      <c r="D448" s="51" t="s">
        <v>57</v>
      </c>
      <c r="E448" s="51" t="s">
        <v>57</v>
      </c>
      <c r="F448" s="51" t="s">
        <v>57</v>
      </c>
      <c r="G448" s="51" t="s">
        <v>58</v>
      </c>
      <c r="H448" s="51" t="s">
        <v>443</v>
      </c>
      <c r="I448" s="51" t="s">
        <v>60</v>
      </c>
      <c r="J448" s="51" t="s">
        <v>58</v>
      </c>
      <c r="K448" s="51" t="s">
        <v>501</v>
      </c>
      <c r="L448" s="51" t="s">
        <v>59</v>
      </c>
    </row>
    <row r="449" spans="1:12" x14ac:dyDescent="0.2">
      <c r="A449" s="53">
        <v>4141</v>
      </c>
      <c r="B449" s="51" t="s">
        <v>509</v>
      </c>
      <c r="C449" s="51" t="s">
        <v>57</v>
      </c>
      <c r="D449" s="51" t="s">
        <v>57</v>
      </c>
      <c r="E449" s="51" t="s">
        <v>57</v>
      </c>
      <c r="F449" s="51" t="s">
        <v>57</v>
      </c>
      <c r="G449" s="51" t="s">
        <v>58</v>
      </c>
      <c r="H449" s="51" t="s">
        <v>443</v>
      </c>
      <c r="I449" s="51" t="s">
        <v>60</v>
      </c>
      <c r="J449" s="51" t="s">
        <v>58</v>
      </c>
      <c r="K449" s="51" t="s">
        <v>58</v>
      </c>
      <c r="L449" s="51" t="s">
        <v>59</v>
      </c>
    </row>
    <row r="450" spans="1:12" x14ac:dyDescent="0.2">
      <c r="A450" s="53">
        <v>4150</v>
      </c>
      <c r="B450" s="51" t="s">
        <v>510</v>
      </c>
      <c r="C450" s="51" t="s">
        <v>57</v>
      </c>
      <c r="D450" s="51" t="s">
        <v>57</v>
      </c>
      <c r="E450" s="51" t="s">
        <v>57</v>
      </c>
      <c r="F450" s="51" t="s">
        <v>57</v>
      </c>
      <c r="G450" s="51" t="s">
        <v>58</v>
      </c>
      <c r="H450" s="51" t="s">
        <v>443</v>
      </c>
      <c r="I450" s="51" t="s">
        <v>60</v>
      </c>
      <c r="J450" s="51" t="s">
        <v>58</v>
      </c>
      <c r="K450" s="51" t="s">
        <v>501</v>
      </c>
      <c r="L450" s="51" t="s">
        <v>59</v>
      </c>
    </row>
    <row r="451" spans="1:12" x14ac:dyDescent="0.2">
      <c r="A451" s="53">
        <v>4151</v>
      </c>
      <c r="B451" s="51" t="s">
        <v>511</v>
      </c>
      <c r="C451" s="51" t="s">
        <v>57</v>
      </c>
      <c r="D451" s="51" t="s">
        <v>57</v>
      </c>
      <c r="E451" s="51" t="s">
        <v>57</v>
      </c>
      <c r="F451" s="51" t="s">
        <v>57</v>
      </c>
      <c r="G451" s="51" t="s">
        <v>58</v>
      </c>
      <c r="H451" s="51" t="s">
        <v>443</v>
      </c>
      <c r="I451" s="51" t="s">
        <v>60</v>
      </c>
      <c r="J451" s="51" t="s">
        <v>58</v>
      </c>
      <c r="K451" s="51" t="s">
        <v>512</v>
      </c>
      <c r="L451" s="51" t="s">
        <v>59</v>
      </c>
    </row>
    <row r="452" spans="1:12" x14ac:dyDescent="0.2">
      <c r="A452" s="53">
        <v>4160</v>
      </c>
      <c r="B452" s="51" t="s">
        <v>513</v>
      </c>
      <c r="C452" s="51" t="s">
        <v>57</v>
      </c>
      <c r="D452" s="51" t="s">
        <v>57</v>
      </c>
      <c r="E452" s="51" t="s">
        <v>57</v>
      </c>
      <c r="F452" s="51" t="s">
        <v>57</v>
      </c>
      <c r="G452" s="51" t="s">
        <v>58</v>
      </c>
      <c r="H452" s="51" t="s">
        <v>443</v>
      </c>
      <c r="I452" s="51" t="s">
        <v>60</v>
      </c>
      <c r="J452" s="51" t="s">
        <v>58</v>
      </c>
      <c r="K452" s="51" t="s">
        <v>501</v>
      </c>
      <c r="L452" s="51" t="s">
        <v>59</v>
      </c>
    </row>
    <row r="453" spans="1:12" x14ac:dyDescent="0.2">
      <c r="A453" s="53">
        <v>4170</v>
      </c>
      <c r="B453" s="51" t="s">
        <v>514</v>
      </c>
      <c r="C453" s="51" t="s">
        <v>57</v>
      </c>
      <c r="D453" s="51" t="s">
        <v>57</v>
      </c>
      <c r="E453" s="51" t="s">
        <v>57</v>
      </c>
      <c r="F453" s="51" t="s">
        <v>57</v>
      </c>
      <c r="G453" s="51" t="s">
        <v>58</v>
      </c>
      <c r="H453" s="51" t="s">
        <v>443</v>
      </c>
      <c r="I453" s="51" t="s">
        <v>60</v>
      </c>
      <c r="J453" s="51" t="s">
        <v>58</v>
      </c>
      <c r="K453" s="51" t="s">
        <v>501</v>
      </c>
      <c r="L453" s="51" t="s">
        <v>59</v>
      </c>
    </row>
    <row r="454" spans="1:12" x14ac:dyDescent="0.2">
      <c r="A454" s="53">
        <v>4180</v>
      </c>
      <c r="B454" s="51" t="s">
        <v>515</v>
      </c>
      <c r="C454" s="51" t="s">
        <v>57</v>
      </c>
      <c r="D454" s="51" t="s">
        <v>57</v>
      </c>
      <c r="E454" s="51" t="s">
        <v>57</v>
      </c>
      <c r="F454" s="51" t="s">
        <v>57</v>
      </c>
      <c r="G454" s="51" t="s">
        <v>58</v>
      </c>
      <c r="H454" s="51" t="s">
        <v>443</v>
      </c>
      <c r="I454" s="51" t="s">
        <v>60</v>
      </c>
      <c r="J454" s="51" t="s">
        <v>58</v>
      </c>
      <c r="K454" s="51" t="s">
        <v>58</v>
      </c>
      <c r="L454" s="51" t="s">
        <v>59</v>
      </c>
    </row>
    <row r="455" spans="1:12" x14ac:dyDescent="0.2">
      <c r="A455" s="53">
        <v>4185</v>
      </c>
      <c r="B455" s="51" t="s">
        <v>516</v>
      </c>
      <c r="C455" s="51" t="s">
        <v>57</v>
      </c>
      <c r="D455" s="51" t="s">
        <v>57</v>
      </c>
      <c r="E455" s="51" t="s">
        <v>57</v>
      </c>
      <c r="F455" s="51" t="s">
        <v>57</v>
      </c>
      <c r="G455" s="51" t="s">
        <v>58</v>
      </c>
      <c r="H455" s="51" t="s">
        <v>443</v>
      </c>
      <c r="I455" s="51" t="s">
        <v>60</v>
      </c>
      <c r="J455" s="51" t="s">
        <v>58</v>
      </c>
      <c r="K455" s="51" t="s">
        <v>501</v>
      </c>
      <c r="L455" s="51" t="s">
        <v>59</v>
      </c>
    </row>
    <row r="456" spans="1:12" x14ac:dyDescent="0.2">
      <c r="A456" s="53">
        <v>4190</v>
      </c>
      <c r="B456" s="51" t="s">
        <v>517</v>
      </c>
      <c r="C456" s="51" t="s">
        <v>57</v>
      </c>
      <c r="D456" s="51" t="s">
        <v>57</v>
      </c>
      <c r="E456" s="51" t="s">
        <v>57</v>
      </c>
      <c r="F456" s="51" t="s">
        <v>57</v>
      </c>
      <c r="G456" s="51" t="s">
        <v>58</v>
      </c>
      <c r="H456" s="51" t="s">
        <v>443</v>
      </c>
      <c r="I456" s="51" t="s">
        <v>60</v>
      </c>
      <c r="J456" s="51" t="s">
        <v>58</v>
      </c>
      <c r="K456" s="51" t="s">
        <v>58</v>
      </c>
      <c r="L456" s="51" t="s">
        <v>59</v>
      </c>
    </row>
    <row r="457" spans="1:12" x14ac:dyDescent="0.2">
      <c r="A457" s="53">
        <v>4199</v>
      </c>
      <c r="B457" s="51" t="s">
        <v>518</v>
      </c>
      <c r="C457" s="51" t="s">
        <v>57</v>
      </c>
      <c r="D457" s="51" t="s">
        <v>57</v>
      </c>
      <c r="E457" s="51" t="s">
        <v>57</v>
      </c>
      <c r="F457" s="51" t="s">
        <v>57</v>
      </c>
      <c r="G457" s="51" t="s">
        <v>58</v>
      </c>
      <c r="H457" s="51" t="s">
        <v>443</v>
      </c>
      <c r="I457" s="51" t="s">
        <v>60</v>
      </c>
      <c r="J457" s="51" t="s">
        <v>58</v>
      </c>
      <c r="K457" s="51" t="s">
        <v>58</v>
      </c>
      <c r="L457" s="51" t="s">
        <v>59</v>
      </c>
    </row>
    <row r="458" spans="1:12" x14ac:dyDescent="0.2">
      <c r="A458" s="53">
        <v>4200</v>
      </c>
      <c r="B458" s="51" t="s">
        <v>519</v>
      </c>
      <c r="C458" s="51" t="s">
        <v>57</v>
      </c>
      <c r="D458" s="51" t="s">
        <v>57</v>
      </c>
      <c r="E458" s="51" t="s">
        <v>57</v>
      </c>
      <c r="F458" s="51" t="s">
        <v>57</v>
      </c>
      <c r="G458" s="51" t="s">
        <v>58</v>
      </c>
      <c r="H458" s="51" t="s">
        <v>443</v>
      </c>
      <c r="I458" s="51" t="s">
        <v>60</v>
      </c>
      <c r="J458" s="51" t="s">
        <v>58</v>
      </c>
      <c r="K458" s="51" t="s">
        <v>501</v>
      </c>
      <c r="L458" s="51" t="s">
        <v>59</v>
      </c>
    </row>
    <row r="459" spans="1:12" x14ac:dyDescent="0.2">
      <c r="A459" s="53">
        <v>4201</v>
      </c>
      <c r="B459" s="51" t="s">
        <v>520</v>
      </c>
      <c r="C459" s="51" t="s">
        <v>57</v>
      </c>
      <c r="D459" s="51" t="s">
        <v>57</v>
      </c>
      <c r="E459" s="51" t="s">
        <v>57</v>
      </c>
      <c r="F459" s="51" t="s">
        <v>57</v>
      </c>
      <c r="G459" s="51" t="s">
        <v>58</v>
      </c>
      <c r="H459" s="51" t="s">
        <v>443</v>
      </c>
      <c r="I459" s="51" t="s">
        <v>60</v>
      </c>
      <c r="J459" s="51" t="s">
        <v>58</v>
      </c>
      <c r="K459" s="51" t="s">
        <v>501</v>
      </c>
      <c r="L459" s="51" t="s">
        <v>59</v>
      </c>
    </row>
    <row r="460" spans="1:12" x14ac:dyDescent="0.2">
      <c r="A460" s="53">
        <v>4202</v>
      </c>
      <c r="B460" s="51" t="s">
        <v>521</v>
      </c>
      <c r="C460" s="51" t="s">
        <v>57</v>
      </c>
      <c r="D460" s="51" t="s">
        <v>57</v>
      </c>
      <c r="E460" s="51" t="s">
        <v>57</v>
      </c>
      <c r="F460" s="51" t="s">
        <v>57</v>
      </c>
      <c r="G460" s="51" t="s">
        <v>58</v>
      </c>
      <c r="H460" s="51" t="s">
        <v>443</v>
      </c>
      <c r="I460" s="51" t="s">
        <v>60</v>
      </c>
      <c r="J460" s="51" t="s">
        <v>58</v>
      </c>
      <c r="K460" s="51" t="s">
        <v>501</v>
      </c>
      <c r="L460" s="51" t="s">
        <v>59</v>
      </c>
    </row>
    <row r="461" spans="1:12" x14ac:dyDescent="0.2">
      <c r="A461" s="53">
        <v>4220</v>
      </c>
      <c r="B461" s="51" t="s">
        <v>522</v>
      </c>
      <c r="C461" s="51" t="s">
        <v>57</v>
      </c>
      <c r="D461" s="51" t="s">
        <v>57</v>
      </c>
      <c r="E461" s="51" t="s">
        <v>57</v>
      </c>
      <c r="F461" s="51" t="s">
        <v>57</v>
      </c>
      <c r="G461" s="51" t="s">
        <v>58</v>
      </c>
      <c r="H461" s="51" t="s">
        <v>443</v>
      </c>
      <c r="I461" s="51" t="s">
        <v>60</v>
      </c>
      <c r="J461" s="51" t="s">
        <v>58</v>
      </c>
      <c r="K461" s="51" t="s">
        <v>501</v>
      </c>
      <c r="L461" s="51" t="s">
        <v>59</v>
      </c>
    </row>
    <row r="462" spans="1:12" x14ac:dyDescent="0.2">
      <c r="A462" s="53">
        <v>4225</v>
      </c>
      <c r="B462" s="51" t="s">
        <v>523</v>
      </c>
      <c r="C462" s="51" t="s">
        <v>57</v>
      </c>
      <c r="D462" s="51" t="s">
        <v>57</v>
      </c>
      <c r="E462" s="51" t="s">
        <v>57</v>
      </c>
      <c r="F462" s="51" t="s">
        <v>57</v>
      </c>
      <c r="G462" s="51" t="s">
        <v>58</v>
      </c>
      <c r="H462" s="51" t="s">
        <v>443</v>
      </c>
      <c r="I462" s="51" t="s">
        <v>60</v>
      </c>
      <c r="J462" s="51" t="s">
        <v>58</v>
      </c>
      <c r="K462" s="51" t="s">
        <v>501</v>
      </c>
      <c r="L462" s="51" t="s">
        <v>59</v>
      </c>
    </row>
    <row r="463" spans="1:12" x14ac:dyDescent="0.2">
      <c r="A463" s="53">
        <v>4230</v>
      </c>
      <c r="B463" s="51" t="s">
        <v>524</v>
      </c>
      <c r="C463" s="51" t="s">
        <v>57</v>
      </c>
      <c r="D463" s="51" t="s">
        <v>57</v>
      </c>
      <c r="E463" s="51" t="s">
        <v>57</v>
      </c>
      <c r="F463" s="51" t="s">
        <v>57</v>
      </c>
      <c r="G463" s="51" t="s">
        <v>58</v>
      </c>
      <c r="H463" s="51" t="s">
        <v>443</v>
      </c>
      <c r="I463" s="51" t="s">
        <v>60</v>
      </c>
      <c r="J463" s="51" t="s">
        <v>58</v>
      </c>
      <c r="K463" s="51" t="s">
        <v>58</v>
      </c>
      <c r="L463" s="51" t="s">
        <v>59</v>
      </c>
    </row>
    <row r="464" spans="1:12" x14ac:dyDescent="0.2">
      <c r="A464" s="53">
        <v>4250</v>
      </c>
      <c r="B464" s="51" t="s">
        <v>525</v>
      </c>
      <c r="C464" s="51" t="s">
        <v>57</v>
      </c>
      <c r="D464" s="51" t="s">
        <v>57</v>
      </c>
      <c r="E464" s="51" t="s">
        <v>57</v>
      </c>
      <c r="F464" s="51" t="s">
        <v>57</v>
      </c>
      <c r="G464" s="51" t="s">
        <v>58</v>
      </c>
      <c r="H464" s="51" t="s">
        <v>443</v>
      </c>
      <c r="I464" s="51" t="s">
        <v>60</v>
      </c>
      <c r="J464" s="51" t="s">
        <v>58</v>
      </c>
      <c r="K464" s="51" t="s">
        <v>501</v>
      </c>
      <c r="L464" s="51" t="s">
        <v>59</v>
      </c>
    </row>
    <row r="465" spans="1:12" x14ac:dyDescent="0.2">
      <c r="A465" s="53">
        <v>4260</v>
      </c>
      <c r="B465" s="51" t="s">
        <v>526</v>
      </c>
      <c r="C465" s="51" t="s">
        <v>57</v>
      </c>
      <c r="D465" s="51" t="s">
        <v>57</v>
      </c>
      <c r="E465" s="51" t="s">
        <v>57</v>
      </c>
      <c r="F465" s="51" t="s">
        <v>57</v>
      </c>
      <c r="G465" s="51" t="s">
        <v>58</v>
      </c>
      <c r="H465" s="51" t="s">
        <v>443</v>
      </c>
      <c r="I465" s="51" t="s">
        <v>60</v>
      </c>
      <c r="J465" s="51" t="s">
        <v>58</v>
      </c>
      <c r="K465" s="51" t="s">
        <v>501</v>
      </c>
      <c r="L465" s="51" t="s">
        <v>59</v>
      </c>
    </row>
    <row r="466" spans="1:12" x14ac:dyDescent="0.2">
      <c r="A466" s="53">
        <v>4270</v>
      </c>
      <c r="B466" s="51" t="s">
        <v>527</v>
      </c>
      <c r="C466" s="51" t="s">
        <v>57</v>
      </c>
      <c r="D466" s="51" t="s">
        <v>57</v>
      </c>
      <c r="E466" s="51" t="s">
        <v>57</v>
      </c>
      <c r="F466" s="51" t="s">
        <v>57</v>
      </c>
      <c r="G466" s="51" t="s">
        <v>58</v>
      </c>
      <c r="H466" s="51" t="s">
        <v>443</v>
      </c>
      <c r="I466" s="51" t="s">
        <v>60</v>
      </c>
      <c r="J466" s="51" t="s">
        <v>58</v>
      </c>
      <c r="K466" s="51" t="s">
        <v>501</v>
      </c>
      <c r="L466" s="51" t="s">
        <v>59</v>
      </c>
    </row>
    <row r="467" spans="1:12" x14ac:dyDescent="0.2">
      <c r="A467" s="53">
        <v>4280</v>
      </c>
      <c r="B467" s="51" t="s">
        <v>528</v>
      </c>
      <c r="C467" s="51" t="s">
        <v>57</v>
      </c>
      <c r="D467" s="51" t="s">
        <v>57</v>
      </c>
      <c r="E467" s="51" t="s">
        <v>57</v>
      </c>
      <c r="F467" s="51" t="s">
        <v>57</v>
      </c>
      <c r="G467" s="51" t="s">
        <v>58</v>
      </c>
      <c r="H467" s="51" t="s">
        <v>443</v>
      </c>
      <c r="I467" s="51" t="s">
        <v>60</v>
      </c>
      <c r="J467" s="51" t="s">
        <v>58</v>
      </c>
      <c r="K467" s="51" t="s">
        <v>501</v>
      </c>
      <c r="L467" s="51" t="s">
        <v>59</v>
      </c>
    </row>
    <row r="468" spans="1:12" x14ac:dyDescent="0.2">
      <c r="A468" s="53">
        <v>4290</v>
      </c>
      <c r="B468" s="51" t="s">
        <v>529</v>
      </c>
      <c r="C468" s="51" t="s">
        <v>57</v>
      </c>
      <c r="D468" s="51" t="s">
        <v>57</v>
      </c>
      <c r="E468" s="51" t="s">
        <v>57</v>
      </c>
      <c r="F468" s="51" t="s">
        <v>57</v>
      </c>
      <c r="G468" s="51" t="s">
        <v>58</v>
      </c>
      <c r="H468" s="51" t="s">
        <v>443</v>
      </c>
      <c r="I468" s="51" t="s">
        <v>60</v>
      </c>
      <c r="J468" s="51" t="s">
        <v>58</v>
      </c>
      <c r="K468" s="51" t="s">
        <v>58</v>
      </c>
      <c r="L468" s="51" t="s">
        <v>59</v>
      </c>
    </row>
    <row r="469" spans="1:12" x14ac:dyDescent="0.2">
      <c r="A469" s="53">
        <v>4299</v>
      </c>
      <c r="B469" s="51" t="s">
        <v>530</v>
      </c>
      <c r="C469" s="51" t="s">
        <v>57</v>
      </c>
      <c r="D469" s="51" t="s">
        <v>57</v>
      </c>
      <c r="E469" s="51" t="s">
        <v>57</v>
      </c>
      <c r="F469" s="51" t="s">
        <v>57</v>
      </c>
      <c r="G469" s="51" t="s">
        <v>58</v>
      </c>
      <c r="H469" s="51" t="s">
        <v>443</v>
      </c>
      <c r="I469" s="51" t="s">
        <v>60</v>
      </c>
      <c r="J469" s="51" t="s">
        <v>58</v>
      </c>
      <c r="K469" s="51" t="s">
        <v>58</v>
      </c>
      <c r="L469" s="51" t="s">
        <v>59</v>
      </c>
    </row>
    <row r="470" spans="1:12" x14ac:dyDescent="0.2">
      <c r="A470" s="53">
        <v>4300</v>
      </c>
      <c r="B470" s="51" t="s">
        <v>531</v>
      </c>
      <c r="C470" s="51" t="s">
        <v>57</v>
      </c>
      <c r="D470" s="51" t="s">
        <v>57</v>
      </c>
      <c r="E470" s="51" t="s">
        <v>57</v>
      </c>
      <c r="F470" s="51" t="s">
        <v>57</v>
      </c>
      <c r="G470" s="51" t="s">
        <v>58</v>
      </c>
      <c r="H470" s="51" t="s">
        <v>443</v>
      </c>
      <c r="I470" s="51" t="s">
        <v>60</v>
      </c>
      <c r="J470" s="51" t="s">
        <v>58</v>
      </c>
      <c r="K470" s="51" t="s">
        <v>501</v>
      </c>
      <c r="L470" s="51" t="s">
        <v>59</v>
      </c>
    </row>
    <row r="471" spans="1:12" x14ac:dyDescent="0.2">
      <c r="A471" s="53">
        <v>4305</v>
      </c>
      <c r="B471" s="51" t="s">
        <v>532</v>
      </c>
      <c r="C471" s="51" t="s">
        <v>57</v>
      </c>
      <c r="D471" s="51" t="s">
        <v>57</v>
      </c>
      <c r="E471" s="51" t="s">
        <v>57</v>
      </c>
      <c r="F471" s="51" t="s">
        <v>57</v>
      </c>
      <c r="G471" s="51" t="s">
        <v>58</v>
      </c>
      <c r="H471" s="51" t="s">
        <v>443</v>
      </c>
      <c r="I471" s="51" t="s">
        <v>60</v>
      </c>
      <c r="J471" s="51" t="s">
        <v>58</v>
      </c>
      <c r="K471" s="51" t="s">
        <v>58</v>
      </c>
      <c r="L471" s="51" t="s">
        <v>59</v>
      </c>
    </row>
    <row r="472" spans="1:12" x14ac:dyDescent="0.2">
      <c r="A472" s="53">
        <v>4306</v>
      </c>
      <c r="B472" s="51" t="s">
        <v>533</v>
      </c>
      <c r="C472" s="51" t="s">
        <v>57</v>
      </c>
      <c r="D472" s="51" t="s">
        <v>57</v>
      </c>
      <c r="E472" s="51" t="s">
        <v>57</v>
      </c>
      <c r="F472" s="51" t="s">
        <v>57</v>
      </c>
      <c r="G472" s="51" t="s">
        <v>58</v>
      </c>
      <c r="H472" s="51" t="s">
        <v>443</v>
      </c>
      <c r="I472" s="51" t="s">
        <v>60</v>
      </c>
      <c r="J472" s="51" t="s">
        <v>58</v>
      </c>
      <c r="K472" s="51" t="s">
        <v>58</v>
      </c>
      <c r="L472" s="51" t="s">
        <v>59</v>
      </c>
    </row>
    <row r="473" spans="1:12" x14ac:dyDescent="0.2">
      <c r="A473" s="53">
        <v>4307</v>
      </c>
      <c r="B473" s="51" t="s">
        <v>534</v>
      </c>
      <c r="C473" s="51" t="s">
        <v>57</v>
      </c>
      <c r="D473" s="51" t="s">
        <v>57</v>
      </c>
      <c r="E473" s="51" t="s">
        <v>57</v>
      </c>
      <c r="F473" s="51" t="s">
        <v>57</v>
      </c>
      <c r="G473" s="51" t="s">
        <v>58</v>
      </c>
      <c r="H473" s="51" t="s">
        <v>443</v>
      </c>
      <c r="I473" s="51" t="s">
        <v>60</v>
      </c>
      <c r="J473" s="51" t="s">
        <v>58</v>
      </c>
      <c r="K473" s="51" t="s">
        <v>58</v>
      </c>
      <c r="L473" s="51" t="s">
        <v>59</v>
      </c>
    </row>
    <row r="474" spans="1:12" x14ac:dyDescent="0.2">
      <c r="A474" s="53">
        <v>4309</v>
      </c>
      <c r="B474" s="51" t="s">
        <v>535</v>
      </c>
      <c r="C474" s="51" t="s">
        <v>57</v>
      </c>
      <c r="D474" s="51" t="s">
        <v>57</v>
      </c>
      <c r="E474" s="51" t="s">
        <v>57</v>
      </c>
      <c r="F474" s="51" t="s">
        <v>57</v>
      </c>
      <c r="G474" s="51" t="s">
        <v>58</v>
      </c>
      <c r="H474" s="51" t="s">
        <v>443</v>
      </c>
      <c r="I474" s="51" t="s">
        <v>60</v>
      </c>
      <c r="J474" s="51" t="s">
        <v>58</v>
      </c>
      <c r="K474" s="51" t="s">
        <v>58</v>
      </c>
      <c r="L474" s="51" t="s">
        <v>59</v>
      </c>
    </row>
    <row r="475" spans="1:12" x14ac:dyDescent="0.2">
      <c r="A475" s="53">
        <v>4312</v>
      </c>
      <c r="B475" s="51" t="s">
        <v>536</v>
      </c>
      <c r="C475" s="51" t="s">
        <v>57</v>
      </c>
      <c r="D475" s="51" t="s">
        <v>57</v>
      </c>
      <c r="E475" s="51" t="s">
        <v>57</v>
      </c>
      <c r="F475" s="51" t="s">
        <v>57</v>
      </c>
      <c r="G475" s="51" t="s">
        <v>58</v>
      </c>
      <c r="H475" s="51" t="s">
        <v>443</v>
      </c>
      <c r="I475" s="51" t="s">
        <v>60</v>
      </c>
      <c r="J475" s="51" t="s">
        <v>58</v>
      </c>
      <c r="K475" s="51" t="s">
        <v>501</v>
      </c>
      <c r="L475" s="51" t="s">
        <v>59</v>
      </c>
    </row>
    <row r="476" spans="1:12" x14ac:dyDescent="0.2">
      <c r="A476" s="53">
        <v>4314</v>
      </c>
      <c r="B476" s="51" t="s">
        <v>537</v>
      </c>
      <c r="C476" s="51" t="s">
        <v>57</v>
      </c>
      <c r="D476" s="51" t="s">
        <v>57</v>
      </c>
      <c r="E476" s="51" t="s">
        <v>57</v>
      </c>
      <c r="F476" s="51" t="s">
        <v>57</v>
      </c>
      <c r="G476" s="51" t="s">
        <v>58</v>
      </c>
      <c r="H476" s="51" t="s">
        <v>443</v>
      </c>
      <c r="I476" s="51" t="s">
        <v>60</v>
      </c>
      <c r="J476" s="51" t="s">
        <v>58</v>
      </c>
      <c r="K476" s="51" t="s">
        <v>501</v>
      </c>
      <c r="L476" s="51" t="s">
        <v>59</v>
      </c>
    </row>
    <row r="477" spans="1:12" x14ac:dyDescent="0.2">
      <c r="A477" s="53">
        <v>4315</v>
      </c>
      <c r="B477" s="51" t="s">
        <v>538</v>
      </c>
      <c r="C477" s="51" t="s">
        <v>57</v>
      </c>
      <c r="D477" s="51" t="s">
        <v>57</v>
      </c>
      <c r="E477" s="51" t="s">
        <v>57</v>
      </c>
      <c r="F477" s="51" t="s">
        <v>57</v>
      </c>
      <c r="G477" s="51" t="s">
        <v>58</v>
      </c>
      <c r="H477" s="51" t="s">
        <v>443</v>
      </c>
      <c r="I477" s="51" t="s">
        <v>60</v>
      </c>
      <c r="J477" s="51" t="s">
        <v>58</v>
      </c>
      <c r="K477" s="51" t="s">
        <v>501</v>
      </c>
      <c r="L477" s="51" t="s">
        <v>59</v>
      </c>
    </row>
    <row r="478" spans="1:12" x14ac:dyDescent="0.2">
      <c r="A478" s="53">
        <v>4316</v>
      </c>
      <c r="B478" s="51" t="s">
        <v>539</v>
      </c>
      <c r="C478" s="51" t="s">
        <v>57</v>
      </c>
      <c r="D478" s="51" t="s">
        <v>57</v>
      </c>
      <c r="E478" s="51" t="s">
        <v>57</v>
      </c>
      <c r="F478" s="51" t="s">
        <v>57</v>
      </c>
      <c r="G478" s="51" t="s">
        <v>58</v>
      </c>
      <c r="H478" s="51" t="s">
        <v>443</v>
      </c>
      <c r="I478" s="51" t="s">
        <v>60</v>
      </c>
      <c r="J478" s="51" t="s">
        <v>58</v>
      </c>
      <c r="K478" s="51" t="s">
        <v>501</v>
      </c>
      <c r="L478" s="51" t="s">
        <v>59</v>
      </c>
    </row>
    <row r="479" spans="1:12" x14ac:dyDescent="0.2">
      <c r="A479" s="53">
        <v>4317</v>
      </c>
      <c r="B479" s="51" t="s">
        <v>540</v>
      </c>
      <c r="C479" s="51" t="s">
        <v>57</v>
      </c>
      <c r="D479" s="51" t="s">
        <v>57</v>
      </c>
      <c r="E479" s="51" t="s">
        <v>57</v>
      </c>
      <c r="F479" s="51" t="s">
        <v>57</v>
      </c>
      <c r="G479" s="51" t="s">
        <v>58</v>
      </c>
      <c r="H479" s="51" t="s">
        <v>443</v>
      </c>
      <c r="I479" s="51" t="s">
        <v>60</v>
      </c>
      <c r="J479" s="51" t="s">
        <v>58</v>
      </c>
      <c r="K479" s="51" t="s">
        <v>501</v>
      </c>
      <c r="L479" s="51" t="s">
        <v>59</v>
      </c>
    </row>
    <row r="480" spans="1:12" x14ac:dyDescent="0.2">
      <c r="A480" s="53">
        <v>4327</v>
      </c>
      <c r="B480" s="51" t="s">
        <v>541</v>
      </c>
      <c r="C480" s="51" t="s">
        <v>57</v>
      </c>
      <c r="D480" s="51" t="s">
        <v>57</v>
      </c>
      <c r="E480" s="51" t="s">
        <v>57</v>
      </c>
      <c r="F480" s="51" t="s">
        <v>57</v>
      </c>
      <c r="G480" s="51" t="s">
        <v>58</v>
      </c>
      <c r="H480" s="51" t="s">
        <v>443</v>
      </c>
      <c r="I480" s="51" t="s">
        <v>60</v>
      </c>
      <c r="J480" s="51" t="s">
        <v>58</v>
      </c>
      <c r="K480" s="51" t="s">
        <v>501</v>
      </c>
      <c r="L480" s="51" t="s">
        <v>59</v>
      </c>
    </row>
    <row r="481" spans="1:12" x14ac:dyDescent="0.2">
      <c r="A481" s="53">
        <v>4339</v>
      </c>
      <c r="B481" s="51" t="s">
        <v>542</v>
      </c>
      <c r="C481" s="51" t="s">
        <v>57</v>
      </c>
      <c r="D481" s="51" t="s">
        <v>57</v>
      </c>
      <c r="E481" s="51" t="s">
        <v>57</v>
      </c>
      <c r="F481" s="51" t="s">
        <v>57</v>
      </c>
      <c r="G481" s="51" t="s">
        <v>58</v>
      </c>
      <c r="H481" s="51" t="s">
        <v>443</v>
      </c>
      <c r="I481" s="51" t="s">
        <v>60</v>
      </c>
      <c r="J481" s="51" t="s">
        <v>58</v>
      </c>
      <c r="K481" s="51" t="s">
        <v>58</v>
      </c>
      <c r="L481" s="51" t="s">
        <v>59</v>
      </c>
    </row>
    <row r="482" spans="1:12" x14ac:dyDescent="0.2">
      <c r="A482" s="53">
        <v>4390</v>
      </c>
      <c r="B482" s="51" t="s">
        <v>543</v>
      </c>
      <c r="C482" s="51" t="s">
        <v>57</v>
      </c>
      <c r="D482" s="51" t="s">
        <v>57</v>
      </c>
      <c r="E482" s="51" t="s">
        <v>57</v>
      </c>
      <c r="F482" s="51" t="s">
        <v>57</v>
      </c>
      <c r="G482" s="51" t="s">
        <v>58</v>
      </c>
      <c r="H482" s="51" t="s">
        <v>443</v>
      </c>
      <c r="I482" s="51" t="s">
        <v>60</v>
      </c>
      <c r="J482" s="51" t="s">
        <v>58</v>
      </c>
      <c r="K482" s="51" t="s">
        <v>58</v>
      </c>
      <c r="L482" s="51" t="s">
        <v>59</v>
      </c>
    </row>
    <row r="483" spans="1:12" x14ac:dyDescent="0.2">
      <c r="A483" s="53">
        <v>4391</v>
      </c>
      <c r="B483" s="51" t="s">
        <v>544</v>
      </c>
      <c r="C483" s="51" t="s">
        <v>57</v>
      </c>
      <c r="D483" s="51" t="s">
        <v>57</v>
      </c>
      <c r="E483" s="51" t="s">
        <v>57</v>
      </c>
      <c r="F483" s="51" t="s">
        <v>57</v>
      </c>
      <c r="G483" s="51" t="s">
        <v>58</v>
      </c>
      <c r="H483" s="51" t="s">
        <v>443</v>
      </c>
      <c r="I483" s="51" t="s">
        <v>60</v>
      </c>
      <c r="J483" s="51" t="s">
        <v>58</v>
      </c>
      <c r="K483" s="51" t="s">
        <v>58</v>
      </c>
      <c r="L483" s="51" t="s">
        <v>59</v>
      </c>
    </row>
    <row r="484" spans="1:12" x14ac:dyDescent="0.2">
      <c r="A484" s="53">
        <v>4392</v>
      </c>
      <c r="B484" s="51" t="s">
        <v>545</v>
      </c>
      <c r="C484" s="51" t="s">
        <v>57</v>
      </c>
      <c r="D484" s="51" t="s">
        <v>57</v>
      </c>
      <c r="E484" s="51" t="s">
        <v>57</v>
      </c>
      <c r="F484" s="51" t="s">
        <v>57</v>
      </c>
      <c r="G484" s="51" t="s">
        <v>58</v>
      </c>
      <c r="H484" s="51" t="s">
        <v>443</v>
      </c>
      <c r="I484" s="51" t="s">
        <v>60</v>
      </c>
      <c r="J484" s="51" t="s">
        <v>58</v>
      </c>
      <c r="K484" s="51" t="s">
        <v>58</v>
      </c>
      <c r="L484" s="51" t="s">
        <v>59</v>
      </c>
    </row>
    <row r="485" spans="1:12" x14ac:dyDescent="0.2">
      <c r="A485" s="53">
        <v>4399</v>
      </c>
      <c r="B485" s="51" t="s">
        <v>546</v>
      </c>
      <c r="C485" s="51" t="s">
        <v>57</v>
      </c>
      <c r="D485" s="51" t="s">
        <v>57</v>
      </c>
      <c r="E485" s="51" t="s">
        <v>57</v>
      </c>
      <c r="F485" s="51" t="s">
        <v>57</v>
      </c>
      <c r="G485" s="51" t="s">
        <v>58</v>
      </c>
      <c r="H485" s="51" t="s">
        <v>443</v>
      </c>
      <c r="I485" s="51" t="s">
        <v>60</v>
      </c>
      <c r="J485" s="51" t="s">
        <v>58</v>
      </c>
      <c r="K485" s="51" t="s">
        <v>58</v>
      </c>
      <c r="L485" s="51" t="s">
        <v>59</v>
      </c>
    </row>
    <row r="486" spans="1:12" x14ac:dyDescent="0.2">
      <c r="A486" s="53">
        <v>4400</v>
      </c>
      <c r="B486" s="51" t="s">
        <v>547</v>
      </c>
      <c r="C486" s="51" t="s">
        <v>57</v>
      </c>
      <c r="D486" s="51" t="s">
        <v>57</v>
      </c>
      <c r="E486" s="51" t="s">
        <v>57</v>
      </c>
      <c r="F486" s="51" t="s">
        <v>57</v>
      </c>
      <c r="G486" s="51" t="s">
        <v>58</v>
      </c>
      <c r="H486" s="51" t="s">
        <v>443</v>
      </c>
      <c r="I486" s="51" t="s">
        <v>60</v>
      </c>
      <c r="J486" s="51" t="s">
        <v>58</v>
      </c>
      <c r="K486" s="51" t="s">
        <v>501</v>
      </c>
      <c r="L486" s="51" t="s">
        <v>59</v>
      </c>
    </row>
    <row r="487" spans="1:12" x14ac:dyDescent="0.2">
      <c r="A487" s="53">
        <v>4410</v>
      </c>
      <c r="B487" s="51" t="s">
        <v>548</v>
      </c>
      <c r="C487" s="51" t="s">
        <v>57</v>
      </c>
      <c r="D487" s="51" t="s">
        <v>57</v>
      </c>
      <c r="E487" s="51" t="s">
        <v>57</v>
      </c>
      <c r="F487" s="51" t="s">
        <v>57</v>
      </c>
      <c r="G487" s="51" t="s">
        <v>58</v>
      </c>
      <c r="H487" s="51" t="s">
        <v>443</v>
      </c>
      <c r="I487" s="51" t="s">
        <v>60</v>
      </c>
      <c r="J487" s="51" t="s">
        <v>58</v>
      </c>
      <c r="K487" s="51" t="s">
        <v>501</v>
      </c>
      <c r="L487" s="51" t="s">
        <v>59</v>
      </c>
    </row>
    <row r="488" spans="1:12" x14ac:dyDescent="0.2">
      <c r="A488" s="53">
        <v>4430</v>
      </c>
      <c r="B488" s="51" t="s">
        <v>549</v>
      </c>
      <c r="C488" s="51" t="s">
        <v>57</v>
      </c>
      <c r="D488" s="51" t="s">
        <v>57</v>
      </c>
      <c r="E488" s="51" t="s">
        <v>57</v>
      </c>
      <c r="F488" s="51" t="s">
        <v>57</v>
      </c>
      <c r="G488" s="51" t="s">
        <v>58</v>
      </c>
      <c r="H488" s="51" t="s">
        <v>443</v>
      </c>
      <c r="I488" s="51" t="s">
        <v>60</v>
      </c>
      <c r="J488" s="51" t="s">
        <v>58</v>
      </c>
      <c r="K488" s="51" t="s">
        <v>58</v>
      </c>
      <c r="L488" s="51" t="s">
        <v>59</v>
      </c>
    </row>
    <row r="489" spans="1:12" x14ac:dyDescent="0.2">
      <c r="A489" s="53">
        <v>4440</v>
      </c>
      <c r="B489" s="51" t="s">
        <v>550</v>
      </c>
      <c r="C489" s="51" t="s">
        <v>57</v>
      </c>
      <c r="D489" s="51" t="s">
        <v>57</v>
      </c>
      <c r="E489" s="51" t="s">
        <v>57</v>
      </c>
      <c r="F489" s="51" t="s">
        <v>57</v>
      </c>
      <c r="G489" s="51" t="s">
        <v>58</v>
      </c>
      <c r="H489" s="51" t="s">
        <v>443</v>
      </c>
      <c r="I489" s="51" t="s">
        <v>60</v>
      </c>
      <c r="J489" s="51" t="s">
        <v>58</v>
      </c>
      <c r="K489" s="51" t="s">
        <v>58</v>
      </c>
      <c r="L489" s="51" t="s">
        <v>59</v>
      </c>
    </row>
    <row r="490" spans="1:12" x14ac:dyDescent="0.2">
      <c r="A490" s="53">
        <v>4445</v>
      </c>
      <c r="B490" s="51" t="s">
        <v>551</v>
      </c>
      <c r="C490" s="51" t="s">
        <v>57</v>
      </c>
      <c r="D490" s="51" t="s">
        <v>57</v>
      </c>
      <c r="E490" s="51" t="s">
        <v>57</v>
      </c>
      <c r="F490" s="51" t="s">
        <v>57</v>
      </c>
      <c r="G490" s="51" t="s">
        <v>58</v>
      </c>
      <c r="H490" s="51" t="s">
        <v>443</v>
      </c>
      <c r="I490" s="51" t="s">
        <v>60</v>
      </c>
      <c r="J490" s="51" t="s">
        <v>58</v>
      </c>
      <c r="K490" s="51" t="s">
        <v>58</v>
      </c>
      <c r="L490" s="51" t="s">
        <v>59</v>
      </c>
    </row>
    <row r="491" spans="1:12" x14ac:dyDescent="0.2">
      <c r="A491" s="53">
        <v>4446</v>
      </c>
      <c r="B491" s="51" t="s">
        <v>552</v>
      </c>
      <c r="C491" s="51" t="s">
        <v>57</v>
      </c>
      <c r="D491" s="51" t="s">
        <v>57</v>
      </c>
      <c r="E491" s="51" t="s">
        <v>57</v>
      </c>
      <c r="F491" s="51" t="s">
        <v>57</v>
      </c>
      <c r="G491" s="51" t="s">
        <v>58</v>
      </c>
      <c r="H491" s="51" t="s">
        <v>443</v>
      </c>
      <c r="I491" s="51" t="s">
        <v>60</v>
      </c>
      <c r="J491" s="51" t="s">
        <v>58</v>
      </c>
      <c r="K491" s="51" t="s">
        <v>58</v>
      </c>
      <c r="L491" s="51" t="s">
        <v>59</v>
      </c>
    </row>
    <row r="492" spans="1:12" x14ac:dyDescent="0.2">
      <c r="A492" s="53">
        <v>4450</v>
      </c>
      <c r="B492" s="51" t="s">
        <v>553</v>
      </c>
      <c r="C492" s="51" t="s">
        <v>57</v>
      </c>
      <c r="D492" s="51" t="s">
        <v>57</v>
      </c>
      <c r="E492" s="51" t="s">
        <v>57</v>
      </c>
      <c r="F492" s="51" t="s">
        <v>57</v>
      </c>
      <c r="G492" s="51" t="s">
        <v>58</v>
      </c>
      <c r="H492" s="51" t="s">
        <v>443</v>
      </c>
      <c r="I492" s="51" t="s">
        <v>60</v>
      </c>
      <c r="J492" s="51" t="s">
        <v>58</v>
      </c>
      <c r="K492" s="51" t="s">
        <v>501</v>
      </c>
      <c r="L492" s="51" t="s">
        <v>59</v>
      </c>
    </row>
    <row r="493" spans="1:12" x14ac:dyDescent="0.2">
      <c r="A493" s="53">
        <v>4470</v>
      </c>
      <c r="B493" s="51" t="s">
        <v>554</v>
      </c>
      <c r="C493" s="51" t="s">
        <v>57</v>
      </c>
      <c r="D493" s="51" t="s">
        <v>57</v>
      </c>
      <c r="E493" s="51" t="s">
        <v>57</v>
      </c>
      <c r="F493" s="51" t="s">
        <v>57</v>
      </c>
      <c r="G493" s="51" t="s">
        <v>58</v>
      </c>
      <c r="H493" s="51" t="s">
        <v>443</v>
      </c>
      <c r="I493" s="51" t="s">
        <v>60</v>
      </c>
      <c r="J493" s="51" t="s">
        <v>58</v>
      </c>
      <c r="K493" s="51" t="s">
        <v>58</v>
      </c>
      <c r="L493" s="51" t="s">
        <v>59</v>
      </c>
    </row>
    <row r="494" spans="1:12" x14ac:dyDescent="0.2">
      <c r="A494" s="53">
        <v>4475</v>
      </c>
      <c r="B494" s="51" t="s">
        <v>555</v>
      </c>
      <c r="C494" s="51" t="s">
        <v>57</v>
      </c>
      <c r="D494" s="51" t="s">
        <v>57</v>
      </c>
      <c r="E494" s="51" t="s">
        <v>57</v>
      </c>
      <c r="F494" s="51" t="s">
        <v>57</v>
      </c>
      <c r="G494" s="51" t="s">
        <v>58</v>
      </c>
      <c r="H494" s="51" t="s">
        <v>443</v>
      </c>
      <c r="I494" s="51" t="s">
        <v>60</v>
      </c>
      <c r="J494" s="51" t="s">
        <v>58</v>
      </c>
      <c r="K494" s="51" t="s">
        <v>58</v>
      </c>
      <c r="L494" s="51" t="s">
        <v>59</v>
      </c>
    </row>
    <row r="495" spans="1:12" x14ac:dyDescent="0.2">
      <c r="A495" s="53">
        <v>4476</v>
      </c>
      <c r="B495" s="51" t="s">
        <v>556</v>
      </c>
      <c r="C495" s="51" t="s">
        <v>57</v>
      </c>
      <c r="D495" s="51" t="s">
        <v>57</v>
      </c>
      <c r="E495" s="51" t="s">
        <v>57</v>
      </c>
      <c r="F495" s="51" t="s">
        <v>57</v>
      </c>
      <c r="G495" s="51" t="s">
        <v>58</v>
      </c>
      <c r="H495" s="51" t="s">
        <v>443</v>
      </c>
      <c r="I495" s="51" t="s">
        <v>60</v>
      </c>
      <c r="J495" s="51" t="s">
        <v>58</v>
      </c>
      <c r="K495" s="51" t="s">
        <v>58</v>
      </c>
      <c r="L495" s="51" t="s">
        <v>59</v>
      </c>
    </row>
    <row r="496" spans="1:12" x14ac:dyDescent="0.2">
      <c r="A496" s="53">
        <v>4480</v>
      </c>
      <c r="B496" s="51" t="s">
        <v>557</v>
      </c>
      <c r="C496" s="51" t="s">
        <v>57</v>
      </c>
      <c r="D496" s="51" t="s">
        <v>57</v>
      </c>
      <c r="E496" s="51" t="s">
        <v>57</v>
      </c>
      <c r="F496" s="51" t="s">
        <v>57</v>
      </c>
      <c r="G496" s="51" t="s">
        <v>58</v>
      </c>
      <c r="H496" s="51" t="s">
        <v>443</v>
      </c>
      <c r="I496" s="51" t="s">
        <v>60</v>
      </c>
      <c r="J496" s="51" t="s">
        <v>58</v>
      </c>
      <c r="K496" s="51" t="s">
        <v>58</v>
      </c>
      <c r="L496" s="51" t="s">
        <v>59</v>
      </c>
    </row>
    <row r="497" spans="1:12" x14ac:dyDescent="0.2">
      <c r="A497" s="53">
        <v>4490</v>
      </c>
      <c r="B497" s="51" t="s">
        <v>558</v>
      </c>
      <c r="C497" s="51" t="s">
        <v>57</v>
      </c>
      <c r="D497" s="51" t="s">
        <v>57</v>
      </c>
      <c r="E497" s="51" t="s">
        <v>57</v>
      </c>
      <c r="F497" s="51" t="s">
        <v>57</v>
      </c>
      <c r="G497" s="51" t="s">
        <v>58</v>
      </c>
      <c r="H497" s="51" t="s">
        <v>443</v>
      </c>
      <c r="I497" s="51" t="s">
        <v>60</v>
      </c>
      <c r="J497" s="51" t="s">
        <v>58</v>
      </c>
      <c r="K497" s="51" t="s">
        <v>58</v>
      </c>
      <c r="L497" s="51" t="s">
        <v>59</v>
      </c>
    </row>
    <row r="498" spans="1:12" x14ac:dyDescent="0.2">
      <c r="A498" s="53">
        <v>4499</v>
      </c>
      <c r="B498" s="51" t="s">
        <v>559</v>
      </c>
      <c r="C498" s="51" t="s">
        <v>57</v>
      </c>
      <c r="D498" s="51" t="s">
        <v>57</v>
      </c>
      <c r="E498" s="51" t="s">
        <v>57</v>
      </c>
      <c r="F498" s="51" t="s">
        <v>57</v>
      </c>
      <c r="G498" s="51" t="s">
        <v>58</v>
      </c>
      <c r="H498" s="51" t="s">
        <v>443</v>
      </c>
      <c r="I498" s="51" t="s">
        <v>60</v>
      </c>
      <c r="J498" s="51" t="s">
        <v>58</v>
      </c>
      <c r="K498" s="51" t="s">
        <v>58</v>
      </c>
      <c r="L498" s="51" t="s">
        <v>59</v>
      </c>
    </row>
    <row r="499" spans="1:12" x14ac:dyDescent="0.2">
      <c r="A499" s="53">
        <v>4500</v>
      </c>
      <c r="B499" s="51" t="s">
        <v>560</v>
      </c>
      <c r="C499" s="51" t="s">
        <v>57</v>
      </c>
      <c r="D499" s="51" t="s">
        <v>57</v>
      </c>
      <c r="E499" s="51" t="s">
        <v>57</v>
      </c>
      <c r="F499" s="51" t="s">
        <v>57</v>
      </c>
      <c r="G499" s="51" t="s">
        <v>58</v>
      </c>
      <c r="H499" s="51" t="s">
        <v>443</v>
      </c>
      <c r="I499" s="51" t="s">
        <v>60</v>
      </c>
      <c r="J499" s="51" t="s">
        <v>58</v>
      </c>
      <c r="K499" s="51" t="s">
        <v>501</v>
      </c>
      <c r="L499" s="51" t="s">
        <v>59</v>
      </c>
    </row>
    <row r="500" spans="1:12" x14ac:dyDescent="0.2">
      <c r="A500" s="53">
        <v>4516</v>
      </c>
      <c r="B500" s="51" t="s">
        <v>561</v>
      </c>
      <c r="C500" s="51" t="s">
        <v>57</v>
      </c>
      <c r="D500" s="51" t="s">
        <v>57</v>
      </c>
      <c r="E500" s="51" t="s">
        <v>57</v>
      </c>
      <c r="F500" s="51" t="s">
        <v>57</v>
      </c>
      <c r="G500" s="51" t="s">
        <v>58</v>
      </c>
      <c r="H500" s="51" t="s">
        <v>443</v>
      </c>
      <c r="I500" s="51" t="s">
        <v>60</v>
      </c>
      <c r="J500" s="51" t="s">
        <v>58</v>
      </c>
      <c r="K500" s="51" t="s">
        <v>501</v>
      </c>
      <c r="L500" s="51" t="s">
        <v>59</v>
      </c>
    </row>
    <row r="501" spans="1:12" x14ac:dyDescent="0.2">
      <c r="A501" s="53">
        <v>4517</v>
      </c>
      <c r="B501" s="51" t="s">
        <v>562</v>
      </c>
      <c r="C501" s="51" t="s">
        <v>57</v>
      </c>
      <c r="D501" s="51" t="s">
        <v>57</v>
      </c>
      <c r="E501" s="51" t="s">
        <v>57</v>
      </c>
      <c r="F501" s="51" t="s">
        <v>57</v>
      </c>
      <c r="G501" s="51" t="s">
        <v>58</v>
      </c>
      <c r="H501" s="51" t="s">
        <v>443</v>
      </c>
      <c r="I501" s="51" t="s">
        <v>60</v>
      </c>
      <c r="J501" s="51" t="s">
        <v>58</v>
      </c>
      <c r="K501" s="51" t="s">
        <v>501</v>
      </c>
      <c r="L501" s="51" t="s">
        <v>59</v>
      </c>
    </row>
    <row r="502" spans="1:12" x14ac:dyDescent="0.2">
      <c r="A502" s="53">
        <v>4525</v>
      </c>
      <c r="B502" s="51" t="s">
        <v>563</v>
      </c>
      <c r="C502" s="51" t="s">
        <v>57</v>
      </c>
      <c r="D502" s="51" t="s">
        <v>57</v>
      </c>
      <c r="E502" s="51" t="s">
        <v>57</v>
      </c>
      <c r="F502" s="51" t="s">
        <v>57</v>
      </c>
      <c r="G502" s="51" t="s">
        <v>58</v>
      </c>
      <c r="H502" s="51" t="s">
        <v>443</v>
      </c>
      <c r="I502" s="51" t="s">
        <v>60</v>
      </c>
      <c r="J502" s="51" t="s">
        <v>58</v>
      </c>
      <c r="K502" s="51" t="s">
        <v>58</v>
      </c>
      <c r="L502" s="51" t="s">
        <v>59</v>
      </c>
    </row>
    <row r="503" spans="1:12" x14ac:dyDescent="0.2">
      <c r="A503" s="53">
        <v>4527</v>
      </c>
      <c r="B503" s="51" t="s">
        <v>564</v>
      </c>
      <c r="C503" s="51" t="s">
        <v>57</v>
      </c>
      <c r="D503" s="51" t="s">
        <v>57</v>
      </c>
      <c r="E503" s="51" t="s">
        <v>57</v>
      </c>
      <c r="F503" s="51" t="s">
        <v>57</v>
      </c>
      <c r="G503" s="51" t="s">
        <v>58</v>
      </c>
      <c r="H503" s="51" t="s">
        <v>443</v>
      </c>
      <c r="I503" s="51" t="s">
        <v>60</v>
      </c>
      <c r="J503" s="51" t="s">
        <v>58</v>
      </c>
      <c r="K503" s="51" t="s">
        <v>58</v>
      </c>
      <c r="L503" s="51" t="s">
        <v>59</v>
      </c>
    </row>
    <row r="504" spans="1:12" x14ac:dyDescent="0.2">
      <c r="A504" s="53">
        <v>4530</v>
      </c>
      <c r="B504" s="51" t="s">
        <v>565</v>
      </c>
      <c r="C504" s="51" t="s">
        <v>57</v>
      </c>
      <c r="D504" s="51" t="s">
        <v>57</v>
      </c>
      <c r="E504" s="51" t="s">
        <v>57</v>
      </c>
      <c r="F504" s="51" t="s">
        <v>57</v>
      </c>
      <c r="G504" s="51" t="s">
        <v>58</v>
      </c>
      <c r="H504" s="51" t="s">
        <v>443</v>
      </c>
      <c r="I504" s="51" t="s">
        <v>60</v>
      </c>
      <c r="J504" s="51" t="s">
        <v>58</v>
      </c>
      <c r="K504" s="51" t="s">
        <v>58</v>
      </c>
      <c r="L504" s="51" t="s">
        <v>59</v>
      </c>
    </row>
    <row r="505" spans="1:12" x14ac:dyDescent="0.2">
      <c r="A505" s="53">
        <v>4531</v>
      </c>
      <c r="B505" s="51" t="s">
        <v>566</v>
      </c>
      <c r="C505" s="51" t="s">
        <v>57</v>
      </c>
      <c r="D505" s="51" t="s">
        <v>57</v>
      </c>
      <c r="E505" s="51" t="s">
        <v>57</v>
      </c>
      <c r="F505" s="51" t="s">
        <v>57</v>
      </c>
      <c r="G505" s="51" t="s">
        <v>58</v>
      </c>
      <c r="H505" s="51" t="s">
        <v>443</v>
      </c>
      <c r="I505" s="51" t="s">
        <v>60</v>
      </c>
      <c r="J505" s="51" t="s">
        <v>58</v>
      </c>
      <c r="K505" s="51" t="s">
        <v>512</v>
      </c>
      <c r="L505" s="51" t="s">
        <v>59</v>
      </c>
    </row>
    <row r="506" spans="1:12" x14ac:dyDescent="0.2">
      <c r="A506" s="53">
        <v>4535</v>
      </c>
      <c r="B506" s="51" t="s">
        <v>567</v>
      </c>
      <c r="C506" s="51" t="s">
        <v>57</v>
      </c>
      <c r="D506" s="51" t="s">
        <v>57</v>
      </c>
      <c r="E506" s="51" t="s">
        <v>57</v>
      </c>
      <c r="F506" s="51" t="s">
        <v>57</v>
      </c>
      <c r="G506" s="51" t="s">
        <v>58</v>
      </c>
      <c r="H506" s="51" t="s">
        <v>443</v>
      </c>
      <c r="I506" s="51" t="s">
        <v>60</v>
      </c>
      <c r="J506" s="51" t="s">
        <v>58</v>
      </c>
      <c r="K506" s="51" t="s">
        <v>58</v>
      </c>
      <c r="L506" s="51" t="s">
        <v>59</v>
      </c>
    </row>
    <row r="507" spans="1:12" x14ac:dyDescent="0.2">
      <c r="A507" s="53">
        <v>4540</v>
      </c>
      <c r="B507" s="51" t="s">
        <v>568</v>
      </c>
      <c r="C507" s="51" t="s">
        <v>57</v>
      </c>
      <c r="D507" s="51" t="s">
        <v>57</v>
      </c>
      <c r="E507" s="51" t="s">
        <v>57</v>
      </c>
      <c r="F507" s="51" t="s">
        <v>57</v>
      </c>
      <c r="G507" s="51" t="s">
        <v>58</v>
      </c>
      <c r="H507" s="51" t="s">
        <v>443</v>
      </c>
      <c r="I507" s="51" t="s">
        <v>60</v>
      </c>
      <c r="J507" s="51" t="s">
        <v>58</v>
      </c>
      <c r="K507" s="51" t="s">
        <v>501</v>
      </c>
      <c r="L507" s="51" t="s">
        <v>59</v>
      </c>
    </row>
    <row r="508" spans="1:12" x14ac:dyDescent="0.2">
      <c r="A508" s="53">
        <v>4550</v>
      </c>
      <c r="B508" s="51" t="s">
        <v>569</v>
      </c>
      <c r="C508" s="51" t="s">
        <v>57</v>
      </c>
      <c r="D508" s="51" t="s">
        <v>57</v>
      </c>
      <c r="E508" s="51" t="s">
        <v>57</v>
      </c>
      <c r="F508" s="51" t="s">
        <v>57</v>
      </c>
      <c r="G508" s="51" t="s">
        <v>58</v>
      </c>
      <c r="H508" s="51" t="s">
        <v>443</v>
      </c>
      <c r="I508" s="51" t="s">
        <v>60</v>
      </c>
      <c r="J508" s="51" t="s">
        <v>58</v>
      </c>
      <c r="K508" s="51" t="s">
        <v>501</v>
      </c>
      <c r="L508" s="51" t="s">
        <v>59</v>
      </c>
    </row>
    <row r="509" spans="1:12" x14ac:dyDescent="0.2">
      <c r="A509" s="53">
        <v>4560</v>
      </c>
      <c r="B509" s="51" t="s">
        <v>570</v>
      </c>
      <c r="C509" s="51" t="s">
        <v>57</v>
      </c>
      <c r="D509" s="51" t="s">
        <v>57</v>
      </c>
      <c r="E509" s="51" t="s">
        <v>57</v>
      </c>
      <c r="F509" s="51" t="s">
        <v>57</v>
      </c>
      <c r="G509" s="51" t="s">
        <v>58</v>
      </c>
      <c r="H509" s="51" t="s">
        <v>443</v>
      </c>
      <c r="I509" s="51" t="s">
        <v>60</v>
      </c>
      <c r="J509" s="51" t="s">
        <v>58</v>
      </c>
      <c r="K509" s="51" t="s">
        <v>58</v>
      </c>
      <c r="L509" s="51" t="s">
        <v>59</v>
      </c>
    </row>
    <row r="510" spans="1:12" x14ac:dyDescent="0.2">
      <c r="A510" s="53">
        <v>4570</v>
      </c>
      <c r="B510" s="51" t="s">
        <v>571</v>
      </c>
      <c r="C510" s="51" t="s">
        <v>57</v>
      </c>
      <c r="D510" s="51" t="s">
        <v>57</v>
      </c>
      <c r="E510" s="51" t="s">
        <v>57</v>
      </c>
      <c r="F510" s="51" t="s">
        <v>57</v>
      </c>
      <c r="G510" s="51" t="s">
        <v>58</v>
      </c>
      <c r="H510" s="51" t="s">
        <v>443</v>
      </c>
      <c r="I510" s="51" t="s">
        <v>60</v>
      </c>
      <c r="J510" s="51" t="s">
        <v>58</v>
      </c>
      <c r="K510" s="51" t="s">
        <v>58</v>
      </c>
      <c r="L510" s="51" t="s">
        <v>59</v>
      </c>
    </row>
    <row r="511" spans="1:12" x14ac:dyDescent="0.2">
      <c r="A511" s="53">
        <v>4575</v>
      </c>
      <c r="B511" s="51" t="s">
        <v>572</v>
      </c>
      <c r="C511" s="51" t="s">
        <v>57</v>
      </c>
      <c r="D511" s="51" t="s">
        <v>57</v>
      </c>
      <c r="E511" s="51" t="s">
        <v>57</v>
      </c>
      <c r="F511" s="51" t="s">
        <v>57</v>
      </c>
      <c r="G511" s="51" t="s">
        <v>58</v>
      </c>
      <c r="H511" s="51" t="s">
        <v>443</v>
      </c>
      <c r="I511" s="51" t="s">
        <v>60</v>
      </c>
      <c r="J511" s="51" t="s">
        <v>58</v>
      </c>
      <c r="K511" s="51" t="s">
        <v>512</v>
      </c>
      <c r="L511" s="51" t="s">
        <v>59</v>
      </c>
    </row>
    <row r="512" spans="1:12" x14ac:dyDescent="0.2">
      <c r="A512" s="53">
        <v>4576</v>
      </c>
      <c r="B512" s="51" t="s">
        <v>573</v>
      </c>
      <c r="C512" s="51" t="s">
        <v>57</v>
      </c>
      <c r="D512" s="51" t="s">
        <v>57</v>
      </c>
      <c r="E512" s="51" t="s">
        <v>57</v>
      </c>
      <c r="F512" s="51" t="s">
        <v>57</v>
      </c>
      <c r="G512" s="51" t="s">
        <v>58</v>
      </c>
      <c r="H512" s="51" t="s">
        <v>443</v>
      </c>
      <c r="I512" s="51" t="s">
        <v>60</v>
      </c>
      <c r="J512" s="51" t="s">
        <v>58</v>
      </c>
      <c r="K512" s="51" t="s">
        <v>58</v>
      </c>
      <c r="L512" s="51" t="s">
        <v>59</v>
      </c>
    </row>
    <row r="513" spans="1:12" x14ac:dyDescent="0.2">
      <c r="A513" s="53">
        <v>4580</v>
      </c>
      <c r="B513" s="51" t="s">
        <v>574</v>
      </c>
      <c r="C513" s="51" t="s">
        <v>57</v>
      </c>
      <c r="D513" s="51" t="s">
        <v>57</v>
      </c>
      <c r="E513" s="51" t="s">
        <v>57</v>
      </c>
      <c r="F513" s="51" t="s">
        <v>57</v>
      </c>
      <c r="G513" s="51" t="s">
        <v>58</v>
      </c>
      <c r="H513" s="51" t="s">
        <v>443</v>
      </c>
      <c r="I513" s="51" t="s">
        <v>60</v>
      </c>
      <c r="J513" s="51" t="s">
        <v>58</v>
      </c>
      <c r="K513" s="51" t="s">
        <v>58</v>
      </c>
      <c r="L513" s="51" t="s">
        <v>59</v>
      </c>
    </row>
    <row r="514" spans="1:12" x14ac:dyDescent="0.2">
      <c r="A514" s="53">
        <v>4581</v>
      </c>
      <c r="B514" s="51" t="s">
        <v>575</v>
      </c>
      <c r="C514" s="51" t="s">
        <v>57</v>
      </c>
      <c r="D514" s="51" t="s">
        <v>57</v>
      </c>
      <c r="E514" s="51" t="s">
        <v>57</v>
      </c>
      <c r="F514" s="51" t="s">
        <v>57</v>
      </c>
      <c r="G514" s="51" t="s">
        <v>58</v>
      </c>
      <c r="H514" s="51" t="s">
        <v>443</v>
      </c>
      <c r="I514" s="51" t="s">
        <v>60</v>
      </c>
      <c r="J514" s="51" t="s">
        <v>58</v>
      </c>
      <c r="K514" s="51" t="s">
        <v>58</v>
      </c>
      <c r="L514" s="51" t="s">
        <v>59</v>
      </c>
    </row>
    <row r="515" spans="1:12" x14ac:dyDescent="0.2">
      <c r="A515" s="53">
        <v>4582</v>
      </c>
      <c r="B515" s="51" t="s">
        <v>576</v>
      </c>
      <c r="C515" s="51" t="s">
        <v>57</v>
      </c>
      <c r="D515" s="51" t="s">
        <v>57</v>
      </c>
      <c r="E515" s="51" t="s">
        <v>57</v>
      </c>
      <c r="F515" s="51" t="s">
        <v>57</v>
      </c>
      <c r="G515" s="51" t="s">
        <v>58</v>
      </c>
      <c r="H515" s="51" t="s">
        <v>443</v>
      </c>
      <c r="I515" s="51" t="s">
        <v>60</v>
      </c>
      <c r="J515" s="51" t="s">
        <v>58</v>
      </c>
      <c r="K515" s="51" t="s">
        <v>58</v>
      </c>
      <c r="L515" s="51" t="s">
        <v>59</v>
      </c>
    </row>
    <row r="516" spans="1:12" x14ac:dyDescent="0.2">
      <c r="A516" s="53">
        <v>4585</v>
      </c>
      <c r="B516" s="51" t="s">
        <v>577</v>
      </c>
      <c r="C516" s="51" t="s">
        <v>57</v>
      </c>
      <c r="D516" s="51" t="s">
        <v>57</v>
      </c>
      <c r="E516" s="51" t="s">
        <v>57</v>
      </c>
      <c r="F516" s="51" t="s">
        <v>57</v>
      </c>
      <c r="G516" s="51" t="s">
        <v>58</v>
      </c>
      <c r="H516" s="51" t="s">
        <v>443</v>
      </c>
      <c r="I516" s="51" t="s">
        <v>60</v>
      </c>
      <c r="J516" s="51" t="s">
        <v>58</v>
      </c>
      <c r="K516" s="51" t="s">
        <v>58</v>
      </c>
      <c r="L516" s="51" t="s">
        <v>59</v>
      </c>
    </row>
    <row r="517" spans="1:12" x14ac:dyDescent="0.2">
      <c r="A517" s="53">
        <v>4590</v>
      </c>
      <c r="B517" s="51" t="s">
        <v>578</v>
      </c>
      <c r="C517" s="51" t="s">
        <v>57</v>
      </c>
      <c r="D517" s="51" t="s">
        <v>57</v>
      </c>
      <c r="E517" s="51" t="s">
        <v>57</v>
      </c>
      <c r="F517" s="51" t="s">
        <v>57</v>
      </c>
      <c r="G517" s="51" t="s">
        <v>58</v>
      </c>
      <c r="H517" s="51" t="s">
        <v>443</v>
      </c>
      <c r="I517" s="51" t="s">
        <v>60</v>
      </c>
      <c r="J517" s="51" t="s">
        <v>58</v>
      </c>
      <c r="K517" s="51" t="s">
        <v>58</v>
      </c>
      <c r="L517" s="51" t="s">
        <v>59</v>
      </c>
    </row>
    <row r="518" spans="1:12" x14ac:dyDescent="0.2">
      <c r="A518" s="53">
        <v>4591</v>
      </c>
      <c r="B518" s="51" t="s">
        <v>579</v>
      </c>
      <c r="C518" s="51" t="s">
        <v>57</v>
      </c>
      <c r="D518" s="51" t="s">
        <v>57</v>
      </c>
      <c r="E518" s="51" t="s">
        <v>57</v>
      </c>
      <c r="F518" s="51" t="s">
        <v>57</v>
      </c>
      <c r="G518" s="51" t="s">
        <v>58</v>
      </c>
      <c r="H518" s="51" t="s">
        <v>443</v>
      </c>
      <c r="I518" s="51" t="s">
        <v>60</v>
      </c>
      <c r="J518" s="51" t="s">
        <v>58</v>
      </c>
      <c r="K518" s="51" t="s">
        <v>58</v>
      </c>
      <c r="L518" s="51" t="s">
        <v>59</v>
      </c>
    </row>
    <row r="519" spans="1:12" x14ac:dyDescent="0.2">
      <c r="A519" s="53">
        <v>4592</v>
      </c>
      <c r="B519" s="51" t="s">
        <v>580</v>
      </c>
      <c r="C519" s="51" t="s">
        <v>57</v>
      </c>
      <c r="D519" s="51" t="s">
        <v>57</v>
      </c>
      <c r="E519" s="51" t="s">
        <v>57</v>
      </c>
      <c r="F519" s="51" t="s">
        <v>57</v>
      </c>
      <c r="G519" s="51" t="s">
        <v>58</v>
      </c>
      <c r="H519" s="51" t="s">
        <v>443</v>
      </c>
      <c r="I519" s="51" t="s">
        <v>60</v>
      </c>
      <c r="J519" s="51" t="s">
        <v>58</v>
      </c>
      <c r="K519" s="51" t="s">
        <v>58</v>
      </c>
      <c r="L519" s="51" t="s">
        <v>59</v>
      </c>
    </row>
    <row r="520" spans="1:12" x14ac:dyDescent="0.2">
      <c r="A520" s="53">
        <v>4599</v>
      </c>
      <c r="B520" s="51" t="s">
        <v>581</v>
      </c>
      <c r="C520" s="51" t="s">
        <v>57</v>
      </c>
      <c r="D520" s="51" t="s">
        <v>57</v>
      </c>
      <c r="E520" s="51" t="s">
        <v>57</v>
      </c>
      <c r="F520" s="51" t="s">
        <v>57</v>
      </c>
      <c r="G520" s="51" t="s">
        <v>58</v>
      </c>
      <c r="H520" s="51" t="s">
        <v>443</v>
      </c>
      <c r="I520" s="51" t="s">
        <v>60</v>
      </c>
      <c r="J520" s="51" t="s">
        <v>58</v>
      </c>
      <c r="K520" s="51" t="s">
        <v>58</v>
      </c>
      <c r="L520" s="51" t="s">
        <v>59</v>
      </c>
    </row>
    <row r="521" spans="1:12" x14ac:dyDescent="0.2">
      <c r="A521" s="53">
        <v>4710</v>
      </c>
      <c r="B521" s="51" t="s">
        <v>582</v>
      </c>
      <c r="C521" s="51" t="s">
        <v>57</v>
      </c>
      <c r="D521" s="51" t="s">
        <v>57</v>
      </c>
      <c r="E521" s="51" t="s">
        <v>57</v>
      </c>
      <c r="F521" s="51" t="s">
        <v>57</v>
      </c>
      <c r="G521" s="51" t="s">
        <v>58</v>
      </c>
      <c r="H521" s="51" t="s">
        <v>443</v>
      </c>
      <c r="I521" s="51" t="s">
        <v>60</v>
      </c>
      <c r="J521" s="51" t="s">
        <v>58</v>
      </c>
      <c r="K521" s="51" t="s">
        <v>583</v>
      </c>
      <c r="L521" s="51" t="s">
        <v>59</v>
      </c>
    </row>
    <row r="522" spans="1:12" x14ac:dyDescent="0.2">
      <c r="A522" s="53">
        <v>4711</v>
      </c>
      <c r="B522" s="51" t="s">
        <v>584</v>
      </c>
      <c r="C522" s="51" t="s">
        <v>57</v>
      </c>
      <c r="D522" s="51" t="s">
        <v>57</v>
      </c>
      <c r="E522" s="51" t="s">
        <v>57</v>
      </c>
      <c r="F522" s="51" t="s">
        <v>57</v>
      </c>
      <c r="G522" s="51" t="s">
        <v>58</v>
      </c>
      <c r="H522" s="51" t="s">
        <v>443</v>
      </c>
      <c r="I522" s="51" t="s">
        <v>60</v>
      </c>
      <c r="J522" s="51" t="s">
        <v>58</v>
      </c>
      <c r="K522" s="51" t="s">
        <v>58</v>
      </c>
      <c r="L522" s="51" t="s">
        <v>59</v>
      </c>
    </row>
    <row r="523" spans="1:12" x14ac:dyDescent="0.2">
      <c r="A523" s="53">
        <v>4720</v>
      </c>
      <c r="B523" s="51" t="s">
        <v>585</v>
      </c>
      <c r="C523" s="51" t="s">
        <v>57</v>
      </c>
      <c r="D523" s="51" t="s">
        <v>57</v>
      </c>
      <c r="E523" s="51" t="s">
        <v>57</v>
      </c>
      <c r="F523" s="51" t="s">
        <v>57</v>
      </c>
      <c r="G523" s="51" t="s">
        <v>58</v>
      </c>
      <c r="H523" s="51" t="s">
        <v>443</v>
      </c>
      <c r="I523" s="51" t="s">
        <v>60</v>
      </c>
      <c r="J523" s="51" t="s">
        <v>58</v>
      </c>
      <c r="K523" s="51" t="s">
        <v>58</v>
      </c>
      <c r="L523" s="51" t="s">
        <v>59</v>
      </c>
    </row>
    <row r="524" spans="1:12" x14ac:dyDescent="0.2">
      <c r="A524" s="53">
        <v>4721</v>
      </c>
      <c r="B524" s="51" t="s">
        <v>586</v>
      </c>
      <c r="C524" s="51" t="s">
        <v>57</v>
      </c>
      <c r="D524" s="51" t="s">
        <v>57</v>
      </c>
      <c r="E524" s="51" t="s">
        <v>57</v>
      </c>
      <c r="F524" s="51" t="s">
        <v>57</v>
      </c>
      <c r="G524" s="51" t="s">
        <v>58</v>
      </c>
      <c r="H524" s="51" t="s">
        <v>443</v>
      </c>
      <c r="I524" s="51" t="s">
        <v>60</v>
      </c>
      <c r="J524" s="51" t="s">
        <v>58</v>
      </c>
      <c r="K524" s="51" t="s">
        <v>58</v>
      </c>
      <c r="L524" s="51" t="s">
        <v>59</v>
      </c>
    </row>
    <row r="525" spans="1:12" x14ac:dyDescent="0.2">
      <c r="A525" s="53">
        <v>4725</v>
      </c>
      <c r="B525" s="51" t="s">
        <v>587</v>
      </c>
      <c r="C525" s="51" t="s">
        <v>57</v>
      </c>
      <c r="D525" s="51" t="s">
        <v>57</v>
      </c>
      <c r="E525" s="51" t="s">
        <v>57</v>
      </c>
      <c r="F525" s="51" t="s">
        <v>57</v>
      </c>
      <c r="G525" s="51" t="s">
        <v>58</v>
      </c>
      <c r="H525" s="51" t="s">
        <v>443</v>
      </c>
      <c r="I525" s="51" t="s">
        <v>60</v>
      </c>
      <c r="J525" s="51" t="s">
        <v>58</v>
      </c>
      <c r="K525" s="51" t="s">
        <v>58</v>
      </c>
      <c r="L525" s="51" t="s">
        <v>59</v>
      </c>
    </row>
    <row r="526" spans="1:12" x14ac:dyDescent="0.2">
      <c r="A526" s="53">
        <v>4730</v>
      </c>
      <c r="B526" s="51" t="s">
        <v>588</v>
      </c>
      <c r="C526" s="51" t="s">
        <v>57</v>
      </c>
      <c r="D526" s="51" t="s">
        <v>57</v>
      </c>
      <c r="E526" s="51" t="s">
        <v>57</v>
      </c>
      <c r="F526" s="51" t="s">
        <v>57</v>
      </c>
      <c r="G526" s="51" t="s">
        <v>58</v>
      </c>
      <c r="H526" s="51" t="s">
        <v>443</v>
      </c>
      <c r="I526" s="51" t="s">
        <v>60</v>
      </c>
      <c r="J526" s="51" t="s">
        <v>58</v>
      </c>
      <c r="K526" s="51" t="s">
        <v>58</v>
      </c>
      <c r="L526" s="51" t="s">
        <v>59</v>
      </c>
    </row>
    <row r="527" spans="1:12" x14ac:dyDescent="0.2">
      <c r="A527" s="53">
        <v>4740</v>
      </c>
      <c r="B527" s="51" t="s">
        <v>589</v>
      </c>
      <c r="C527" s="51" t="s">
        <v>57</v>
      </c>
      <c r="D527" s="51" t="s">
        <v>57</v>
      </c>
      <c r="E527" s="51" t="s">
        <v>57</v>
      </c>
      <c r="F527" s="51" t="s">
        <v>57</v>
      </c>
      <c r="G527" s="51" t="s">
        <v>58</v>
      </c>
      <c r="H527" s="51" t="s">
        <v>443</v>
      </c>
      <c r="I527" s="51" t="s">
        <v>60</v>
      </c>
      <c r="J527" s="51" t="s">
        <v>58</v>
      </c>
      <c r="K527" s="51" t="s">
        <v>501</v>
      </c>
      <c r="L527" s="51" t="s">
        <v>59</v>
      </c>
    </row>
    <row r="528" spans="1:12" x14ac:dyDescent="0.2">
      <c r="A528" s="53">
        <v>4750</v>
      </c>
      <c r="B528" s="51" t="s">
        <v>590</v>
      </c>
      <c r="C528" s="51" t="s">
        <v>57</v>
      </c>
      <c r="D528" s="51" t="s">
        <v>57</v>
      </c>
      <c r="E528" s="51" t="s">
        <v>57</v>
      </c>
      <c r="F528" s="51" t="s">
        <v>57</v>
      </c>
      <c r="G528" s="51" t="s">
        <v>58</v>
      </c>
      <c r="H528" s="51" t="s">
        <v>443</v>
      </c>
      <c r="I528" s="51" t="s">
        <v>60</v>
      </c>
      <c r="J528" s="51" t="s">
        <v>58</v>
      </c>
      <c r="K528" s="51" t="s">
        <v>501</v>
      </c>
      <c r="L528" s="51" t="s">
        <v>59</v>
      </c>
    </row>
    <row r="529" spans="1:12" x14ac:dyDescent="0.2">
      <c r="A529" s="53">
        <v>4755</v>
      </c>
      <c r="B529" s="51" t="s">
        <v>591</v>
      </c>
      <c r="C529" s="51" t="s">
        <v>57</v>
      </c>
      <c r="D529" s="51" t="s">
        <v>57</v>
      </c>
      <c r="E529" s="51" t="s">
        <v>57</v>
      </c>
      <c r="F529" s="51" t="s">
        <v>57</v>
      </c>
      <c r="G529" s="51" t="s">
        <v>58</v>
      </c>
      <c r="H529" s="51" t="s">
        <v>443</v>
      </c>
      <c r="I529" s="51" t="s">
        <v>60</v>
      </c>
      <c r="J529" s="51" t="s">
        <v>58</v>
      </c>
      <c r="K529" s="51" t="s">
        <v>501</v>
      </c>
      <c r="L529" s="51" t="s">
        <v>59</v>
      </c>
    </row>
    <row r="530" spans="1:12" x14ac:dyDescent="0.2">
      <c r="A530" s="53">
        <v>4756</v>
      </c>
      <c r="B530" s="51" t="s">
        <v>592</v>
      </c>
      <c r="C530" s="51" t="s">
        <v>57</v>
      </c>
      <c r="D530" s="51" t="s">
        <v>57</v>
      </c>
      <c r="E530" s="51" t="s">
        <v>57</v>
      </c>
      <c r="F530" s="51" t="s">
        <v>57</v>
      </c>
      <c r="G530" s="51" t="s">
        <v>58</v>
      </c>
      <c r="H530" s="51" t="s">
        <v>443</v>
      </c>
      <c r="I530" s="51" t="s">
        <v>60</v>
      </c>
      <c r="J530" s="51" t="s">
        <v>58</v>
      </c>
      <c r="K530" s="51" t="s">
        <v>501</v>
      </c>
      <c r="L530" s="51" t="s">
        <v>59</v>
      </c>
    </row>
    <row r="531" spans="1:12" x14ac:dyDescent="0.2">
      <c r="A531" s="53">
        <v>4757</v>
      </c>
      <c r="B531" s="51" t="s">
        <v>593</v>
      </c>
      <c r="C531" s="51" t="s">
        <v>57</v>
      </c>
      <c r="D531" s="51" t="s">
        <v>57</v>
      </c>
      <c r="E531" s="51" t="s">
        <v>57</v>
      </c>
      <c r="F531" s="51" t="s">
        <v>57</v>
      </c>
      <c r="G531" s="51" t="s">
        <v>58</v>
      </c>
      <c r="H531" s="51" t="s">
        <v>443</v>
      </c>
      <c r="I531" s="51" t="s">
        <v>60</v>
      </c>
      <c r="J531" s="51" t="s">
        <v>58</v>
      </c>
      <c r="K531" s="51" t="s">
        <v>501</v>
      </c>
      <c r="L531" s="51" t="s">
        <v>59</v>
      </c>
    </row>
    <row r="532" spans="1:12" x14ac:dyDescent="0.2">
      <c r="A532" s="53">
        <v>4758</v>
      </c>
      <c r="B532" s="51" t="s">
        <v>594</v>
      </c>
      <c r="C532" s="51" t="s">
        <v>57</v>
      </c>
      <c r="D532" s="51" t="s">
        <v>57</v>
      </c>
      <c r="E532" s="51" t="s">
        <v>57</v>
      </c>
      <c r="F532" s="51" t="s">
        <v>57</v>
      </c>
      <c r="G532" s="51" t="s">
        <v>58</v>
      </c>
      <c r="H532" s="51" t="s">
        <v>443</v>
      </c>
      <c r="I532" s="51" t="s">
        <v>60</v>
      </c>
      <c r="J532" s="51" t="s">
        <v>58</v>
      </c>
      <c r="K532" s="51" t="s">
        <v>501</v>
      </c>
      <c r="L532" s="51" t="s">
        <v>59</v>
      </c>
    </row>
    <row r="533" spans="1:12" x14ac:dyDescent="0.2">
      <c r="A533" s="53">
        <v>4760</v>
      </c>
      <c r="B533" s="51" t="s">
        <v>595</v>
      </c>
      <c r="C533" s="51" t="s">
        <v>57</v>
      </c>
      <c r="D533" s="51" t="s">
        <v>57</v>
      </c>
      <c r="E533" s="51" t="s">
        <v>57</v>
      </c>
      <c r="F533" s="51" t="s">
        <v>57</v>
      </c>
      <c r="G533" s="51" t="s">
        <v>58</v>
      </c>
      <c r="H533" s="51" t="s">
        <v>443</v>
      </c>
      <c r="I533" s="51" t="s">
        <v>60</v>
      </c>
      <c r="J533" s="51" t="s">
        <v>58</v>
      </c>
      <c r="K533" s="51" t="s">
        <v>501</v>
      </c>
      <c r="L533" s="51" t="s">
        <v>59</v>
      </c>
    </row>
    <row r="534" spans="1:12" x14ac:dyDescent="0.2">
      <c r="A534" s="53">
        <v>4770</v>
      </c>
      <c r="B534" s="51" t="s">
        <v>596</v>
      </c>
      <c r="C534" s="51" t="s">
        <v>57</v>
      </c>
      <c r="D534" s="51" t="s">
        <v>57</v>
      </c>
      <c r="E534" s="51" t="s">
        <v>57</v>
      </c>
      <c r="F534" s="51" t="s">
        <v>57</v>
      </c>
      <c r="G534" s="51" t="s">
        <v>58</v>
      </c>
      <c r="H534" s="51" t="s">
        <v>443</v>
      </c>
      <c r="I534" s="51" t="s">
        <v>60</v>
      </c>
      <c r="J534" s="51" t="s">
        <v>58</v>
      </c>
      <c r="K534" s="51" t="s">
        <v>58</v>
      </c>
      <c r="L534" s="51" t="s">
        <v>59</v>
      </c>
    </row>
    <row r="535" spans="1:12" x14ac:dyDescent="0.2">
      <c r="A535" s="53">
        <v>4775</v>
      </c>
      <c r="B535" s="51" t="s">
        <v>597</v>
      </c>
      <c r="C535" s="51" t="s">
        <v>57</v>
      </c>
      <c r="D535" s="51" t="s">
        <v>57</v>
      </c>
      <c r="E535" s="51" t="s">
        <v>57</v>
      </c>
      <c r="F535" s="51" t="s">
        <v>57</v>
      </c>
      <c r="G535" s="51" t="s">
        <v>58</v>
      </c>
      <c r="H535" s="51" t="s">
        <v>443</v>
      </c>
      <c r="I535" s="51" t="s">
        <v>60</v>
      </c>
      <c r="J535" s="51" t="s">
        <v>58</v>
      </c>
      <c r="K535" s="51" t="s">
        <v>58</v>
      </c>
      <c r="L535" s="51" t="s">
        <v>59</v>
      </c>
    </row>
    <row r="536" spans="1:12" x14ac:dyDescent="0.2">
      <c r="A536" s="53">
        <v>4777</v>
      </c>
      <c r="B536" s="51" t="s">
        <v>598</v>
      </c>
      <c r="C536" s="51" t="s">
        <v>57</v>
      </c>
      <c r="D536" s="51" t="s">
        <v>57</v>
      </c>
      <c r="E536" s="51" t="s">
        <v>57</v>
      </c>
      <c r="F536" s="51" t="s">
        <v>57</v>
      </c>
      <c r="G536" s="51" t="s">
        <v>58</v>
      </c>
      <c r="H536" s="51" t="s">
        <v>443</v>
      </c>
      <c r="I536" s="51" t="s">
        <v>60</v>
      </c>
      <c r="J536" s="51" t="s">
        <v>58</v>
      </c>
      <c r="K536" s="51" t="s">
        <v>58</v>
      </c>
      <c r="L536" s="51" t="s">
        <v>59</v>
      </c>
    </row>
    <row r="537" spans="1:12" x14ac:dyDescent="0.2">
      <c r="A537" s="53">
        <v>4780</v>
      </c>
      <c r="B537" s="51" t="s">
        <v>599</v>
      </c>
      <c r="C537" s="51" t="s">
        <v>57</v>
      </c>
      <c r="D537" s="51" t="s">
        <v>57</v>
      </c>
      <c r="E537" s="51" t="s">
        <v>57</v>
      </c>
      <c r="F537" s="51" t="s">
        <v>57</v>
      </c>
      <c r="G537" s="51" t="s">
        <v>58</v>
      </c>
      <c r="H537" s="51" t="s">
        <v>443</v>
      </c>
      <c r="I537" s="51" t="s">
        <v>60</v>
      </c>
      <c r="J537" s="51" t="s">
        <v>58</v>
      </c>
      <c r="K537" s="51" t="s">
        <v>58</v>
      </c>
      <c r="L537" s="51" t="s">
        <v>59</v>
      </c>
    </row>
    <row r="538" spans="1:12" x14ac:dyDescent="0.2">
      <c r="A538" s="53">
        <v>4790</v>
      </c>
      <c r="B538" s="51" t="s">
        <v>600</v>
      </c>
      <c r="C538" s="51" t="s">
        <v>57</v>
      </c>
      <c r="D538" s="51" t="s">
        <v>57</v>
      </c>
      <c r="E538" s="51" t="s">
        <v>57</v>
      </c>
      <c r="F538" s="51" t="s">
        <v>57</v>
      </c>
      <c r="G538" s="51" t="s">
        <v>58</v>
      </c>
      <c r="H538" s="51" t="s">
        <v>443</v>
      </c>
      <c r="I538" s="51" t="s">
        <v>60</v>
      </c>
      <c r="J538" s="51" t="s">
        <v>58</v>
      </c>
      <c r="K538" s="51" t="s">
        <v>58</v>
      </c>
      <c r="L538" s="51" t="s">
        <v>59</v>
      </c>
    </row>
    <row r="539" spans="1:12" x14ac:dyDescent="0.2">
      <c r="A539" s="53">
        <v>4791</v>
      </c>
      <c r="B539" s="51" t="s">
        <v>601</v>
      </c>
      <c r="C539" s="51" t="s">
        <v>57</v>
      </c>
      <c r="D539" s="51" t="s">
        <v>57</v>
      </c>
      <c r="E539" s="51" t="s">
        <v>57</v>
      </c>
      <c r="F539" s="51" t="s">
        <v>57</v>
      </c>
      <c r="G539" s="51" t="s">
        <v>58</v>
      </c>
      <c r="H539" s="51" t="s">
        <v>443</v>
      </c>
      <c r="I539" s="51" t="s">
        <v>60</v>
      </c>
      <c r="J539" s="51" t="s">
        <v>58</v>
      </c>
      <c r="K539" s="51" t="s">
        <v>58</v>
      </c>
      <c r="L539" s="51" t="s">
        <v>59</v>
      </c>
    </row>
    <row r="540" spans="1:12" x14ac:dyDescent="0.2">
      <c r="A540" s="53">
        <v>4792</v>
      </c>
      <c r="B540" s="51" t="s">
        <v>602</v>
      </c>
      <c r="C540" s="51" t="s">
        <v>57</v>
      </c>
      <c r="D540" s="51" t="s">
        <v>57</v>
      </c>
      <c r="E540" s="51" t="s">
        <v>57</v>
      </c>
      <c r="F540" s="51" t="s">
        <v>57</v>
      </c>
      <c r="G540" s="51" t="s">
        <v>58</v>
      </c>
      <c r="H540" s="51" t="s">
        <v>443</v>
      </c>
      <c r="I540" s="51" t="s">
        <v>60</v>
      </c>
      <c r="J540" s="51" t="s">
        <v>58</v>
      </c>
      <c r="K540" s="51" t="s">
        <v>58</v>
      </c>
      <c r="L540" s="51" t="s">
        <v>59</v>
      </c>
    </row>
    <row r="541" spans="1:12" x14ac:dyDescent="0.2">
      <c r="A541" s="53">
        <v>4793</v>
      </c>
      <c r="B541" s="51" t="s">
        <v>603</v>
      </c>
      <c r="C541" s="51" t="s">
        <v>57</v>
      </c>
      <c r="D541" s="51" t="s">
        <v>57</v>
      </c>
      <c r="E541" s="51" t="s">
        <v>57</v>
      </c>
      <c r="F541" s="51" t="s">
        <v>57</v>
      </c>
      <c r="G541" s="51" t="s">
        <v>58</v>
      </c>
      <c r="H541" s="51" t="s">
        <v>443</v>
      </c>
      <c r="I541" s="51" t="s">
        <v>60</v>
      </c>
      <c r="J541" s="51" t="s">
        <v>58</v>
      </c>
      <c r="K541" s="51" t="s">
        <v>58</v>
      </c>
      <c r="L541" s="51" t="s">
        <v>59</v>
      </c>
    </row>
    <row r="542" spans="1:12" x14ac:dyDescent="0.2">
      <c r="A542" s="53">
        <v>4799</v>
      </c>
      <c r="B542" s="51" t="s">
        <v>604</v>
      </c>
      <c r="C542" s="51" t="s">
        <v>57</v>
      </c>
      <c r="D542" s="51" t="s">
        <v>57</v>
      </c>
      <c r="E542" s="51" t="s">
        <v>57</v>
      </c>
      <c r="F542" s="51" t="s">
        <v>57</v>
      </c>
      <c r="G542" s="51" t="s">
        <v>58</v>
      </c>
      <c r="H542" s="51" t="s">
        <v>443</v>
      </c>
      <c r="I542" s="51" t="s">
        <v>60</v>
      </c>
      <c r="J542" s="51" t="s">
        <v>58</v>
      </c>
      <c r="K542" s="51" t="s">
        <v>58</v>
      </c>
      <c r="L542" s="51" t="s">
        <v>59</v>
      </c>
    </row>
    <row r="543" spans="1:12" x14ac:dyDescent="0.2">
      <c r="A543" s="53">
        <v>4802</v>
      </c>
      <c r="B543" s="51" t="s">
        <v>605</v>
      </c>
      <c r="C543" s="51" t="s">
        <v>57</v>
      </c>
      <c r="D543" s="51" t="s">
        <v>57</v>
      </c>
      <c r="E543" s="51" t="s">
        <v>57</v>
      </c>
      <c r="F543" s="51" t="s">
        <v>57</v>
      </c>
      <c r="G543" s="51" t="s">
        <v>58</v>
      </c>
      <c r="H543" s="51" t="s">
        <v>443</v>
      </c>
      <c r="I543" s="51" t="s">
        <v>60</v>
      </c>
      <c r="J543" s="51" t="s">
        <v>58</v>
      </c>
      <c r="K543" s="51" t="s">
        <v>58</v>
      </c>
      <c r="L543" s="51" t="s">
        <v>59</v>
      </c>
    </row>
    <row r="544" spans="1:12" x14ac:dyDescent="0.2">
      <c r="A544" s="53">
        <v>4831</v>
      </c>
      <c r="B544" s="51" t="s">
        <v>606</v>
      </c>
      <c r="C544" s="51" t="s">
        <v>57</v>
      </c>
      <c r="D544" s="51" t="s">
        <v>57</v>
      </c>
      <c r="E544" s="51" t="s">
        <v>57</v>
      </c>
      <c r="F544" s="51" t="s">
        <v>57</v>
      </c>
      <c r="G544" s="51" t="s">
        <v>58</v>
      </c>
      <c r="H544" s="51" t="s">
        <v>443</v>
      </c>
      <c r="I544" s="51" t="s">
        <v>60</v>
      </c>
      <c r="J544" s="51" t="s">
        <v>58</v>
      </c>
      <c r="K544" s="51" t="s">
        <v>58</v>
      </c>
      <c r="L544" s="51" t="s">
        <v>59</v>
      </c>
    </row>
    <row r="545" spans="1:12" x14ac:dyDescent="0.2">
      <c r="A545" s="53">
        <v>4835</v>
      </c>
      <c r="B545" s="51" t="s">
        <v>607</v>
      </c>
      <c r="C545" s="51" t="s">
        <v>57</v>
      </c>
      <c r="D545" s="51" t="s">
        <v>57</v>
      </c>
      <c r="E545" s="51" t="s">
        <v>57</v>
      </c>
      <c r="F545" s="51" t="s">
        <v>57</v>
      </c>
      <c r="G545" s="51" t="s">
        <v>58</v>
      </c>
      <c r="H545" s="51" t="s">
        <v>443</v>
      </c>
      <c r="I545" s="51" t="s">
        <v>60</v>
      </c>
      <c r="J545" s="51" t="s">
        <v>58</v>
      </c>
      <c r="K545" s="51" t="s">
        <v>58</v>
      </c>
      <c r="L545" s="51" t="s">
        <v>59</v>
      </c>
    </row>
    <row r="546" spans="1:12" x14ac:dyDescent="0.2">
      <c r="A546" s="53">
        <v>4836</v>
      </c>
      <c r="B546" s="51" t="s">
        <v>608</v>
      </c>
      <c r="C546" s="51" t="s">
        <v>57</v>
      </c>
      <c r="D546" s="51" t="s">
        <v>57</v>
      </c>
      <c r="E546" s="51" t="s">
        <v>57</v>
      </c>
      <c r="F546" s="51" t="s">
        <v>57</v>
      </c>
      <c r="G546" s="51" t="s">
        <v>58</v>
      </c>
      <c r="H546" s="51" t="s">
        <v>443</v>
      </c>
      <c r="I546" s="51" t="s">
        <v>60</v>
      </c>
      <c r="J546" s="51" t="s">
        <v>58</v>
      </c>
      <c r="K546" s="51" t="s">
        <v>58</v>
      </c>
      <c r="L546" s="51" t="s">
        <v>59</v>
      </c>
    </row>
    <row r="547" spans="1:12" x14ac:dyDescent="0.2">
      <c r="A547" s="53">
        <v>4852</v>
      </c>
      <c r="B547" s="51" t="s">
        <v>609</v>
      </c>
      <c r="C547" s="51" t="s">
        <v>57</v>
      </c>
      <c r="D547" s="51" t="s">
        <v>57</v>
      </c>
      <c r="E547" s="51" t="s">
        <v>57</v>
      </c>
      <c r="F547" s="51" t="s">
        <v>57</v>
      </c>
      <c r="G547" s="51" t="s">
        <v>58</v>
      </c>
      <c r="H547" s="51" t="s">
        <v>443</v>
      </c>
      <c r="I547" s="51" t="s">
        <v>60</v>
      </c>
      <c r="J547" s="51" t="s">
        <v>58</v>
      </c>
      <c r="K547" s="51" t="s">
        <v>58</v>
      </c>
      <c r="L547" s="51" t="s">
        <v>59</v>
      </c>
    </row>
    <row r="548" spans="1:12" x14ac:dyDescent="0.2">
      <c r="A548" s="53">
        <v>4870</v>
      </c>
      <c r="B548" s="51" t="s">
        <v>610</v>
      </c>
      <c r="C548" s="51" t="s">
        <v>57</v>
      </c>
      <c r="D548" s="51" t="s">
        <v>57</v>
      </c>
      <c r="E548" s="51" t="s">
        <v>57</v>
      </c>
      <c r="F548" s="51" t="s">
        <v>57</v>
      </c>
      <c r="G548" s="51" t="s">
        <v>58</v>
      </c>
      <c r="H548" s="51" t="s">
        <v>443</v>
      </c>
      <c r="I548" s="51" t="s">
        <v>60</v>
      </c>
      <c r="J548" s="51" t="s">
        <v>58</v>
      </c>
      <c r="K548" s="51" t="s">
        <v>58</v>
      </c>
      <c r="L548" s="51" t="s">
        <v>59</v>
      </c>
    </row>
    <row r="549" spans="1:12" x14ac:dyDescent="0.2">
      <c r="A549" s="53">
        <v>4871</v>
      </c>
      <c r="B549" s="51" t="s">
        <v>611</v>
      </c>
      <c r="C549" s="51" t="s">
        <v>57</v>
      </c>
      <c r="D549" s="51" t="s">
        <v>57</v>
      </c>
      <c r="E549" s="51" t="s">
        <v>57</v>
      </c>
      <c r="F549" s="51" t="s">
        <v>57</v>
      </c>
      <c r="G549" s="51" t="s">
        <v>58</v>
      </c>
      <c r="H549" s="51" t="s">
        <v>443</v>
      </c>
      <c r="I549" s="51" t="s">
        <v>60</v>
      </c>
      <c r="J549" s="51" t="s">
        <v>58</v>
      </c>
      <c r="K549" s="51" t="s">
        <v>58</v>
      </c>
      <c r="L549" s="51" t="s">
        <v>59</v>
      </c>
    </row>
    <row r="550" spans="1:12" x14ac:dyDescent="0.2">
      <c r="A550" s="53">
        <v>4872</v>
      </c>
      <c r="B550" s="51" t="s">
        <v>612</v>
      </c>
      <c r="C550" s="51" t="s">
        <v>57</v>
      </c>
      <c r="D550" s="51" t="s">
        <v>57</v>
      </c>
      <c r="E550" s="51" t="s">
        <v>57</v>
      </c>
      <c r="F550" s="51" t="s">
        <v>57</v>
      </c>
      <c r="G550" s="51" t="s">
        <v>58</v>
      </c>
      <c r="H550" s="51" t="s">
        <v>443</v>
      </c>
      <c r="I550" s="51" t="s">
        <v>60</v>
      </c>
      <c r="J550" s="51" t="s">
        <v>58</v>
      </c>
      <c r="K550" s="51" t="s">
        <v>58</v>
      </c>
      <c r="L550" s="51" t="s">
        <v>59</v>
      </c>
    </row>
    <row r="551" spans="1:12" x14ac:dyDescent="0.2">
      <c r="A551" s="53">
        <v>4873</v>
      </c>
      <c r="B551" s="51" t="s">
        <v>613</v>
      </c>
      <c r="C551" s="51" t="s">
        <v>57</v>
      </c>
      <c r="D551" s="51" t="s">
        <v>57</v>
      </c>
      <c r="E551" s="51" t="s">
        <v>57</v>
      </c>
      <c r="F551" s="51" t="s">
        <v>57</v>
      </c>
      <c r="G551" s="51" t="s">
        <v>58</v>
      </c>
      <c r="H551" s="51" t="s">
        <v>443</v>
      </c>
      <c r="I551" s="51" t="s">
        <v>60</v>
      </c>
      <c r="J551" s="51" t="s">
        <v>58</v>
      </c>
      <c r="K551" s="51" t="s">
        <v>58</v>
      </c>
      <c r="L551" s="51" t="s">
        <v>59</v>
      </c>
    </row>
    <row r="552" spans="1:12" x14ac:dyDescent="0.2">
      <c r="A552" s="53">
        <v>4874</v>
      </c>
      <c r="B552" s="51" t="s">
        <v>614</v>
      </c>
      <c r="C552" s="51" t="s">
        <v>57</v>
      </c>
      <c r="D552" s="51" t="s">
        <v>57</v>
      </c>
      <c r="E552" s="51" t="s">
        <v>57</v>
      </c>
      <c r="F552" s="51" t="s">
        <v>57</v>
      </c>
      <c r="G552" s="51" t="s">
        <v>58</v>
      </c>
      <c r="H552" s="51" t="s">
        <v>443</v>
      </c>
      <c r="I552" s="51" t="s">
        <v>60</v>
      </c>
      <c r="J552" s="51" t="s">
        <v>58</v>
      </c>
      <c r="K552" s="51" t="s">
        <v>58</v>
      </c>
      <c r="L552" s="51" t="s">
        <v>59</v>
      </c>
    </row>
    <row r="553" spans="1:12" x14ac:dyDescent="0.2">
      <c r="A553" s="53">
        <v>4890</v>
      </c>
      <c r="B553" s="51" t="s">
        <v>615</v>
      </c>
      <c r="C553" s="51" t="s">
        <v>57</v>
      </c>
      <c r="D553" s="51" t="s">
        <v>57</v>
      </c>
      <c r="E553" s="51" t="s">
        <v>57</v>
      </c>
      <c r="F553" s="51" t="s">
        <v>57</v>
      </c>
      <c r="G553" s="51" t="s">
        <v>58</v>
      </c>
      <c r="H553" s="51" t="s">
        <v>443</v>
      </c>
      <c r="I553" s="51" t="s">
        <v>60</v>
      </c>
      <c r="J553" s="51" t="s">
        <v>58</v>
      </c>
      <c r="K553" s="51" t="s">
        <v>58</v>
      </c>
      <c r="L553" s="51" t="s">
        <v>59</v>
      </c>
    </row>
    <row r="554" spans="1:12" x14ac:dyDescent="0.2">
      <c r="A554" s="53">
        <v>4899</v>
      </c>
      <c r="B554" s="51" t="s">
        <v>616</v>
      </c>
      <c r="C554" s="51" t="s">
        <v>57</v>
      </c>
      <c r="D554" s="51" t="s">
        <v>57</v>
      </c>
      <c r="E554" s="51" t="s">
        <v>57</v>
      </c>
      <c r="F554" s="51" t="s">
        <v>57</v>
      </c>
      <c r="G554" s="51" t="s">
        <v>58</v>
      </c>
      <c r="H554" s="51" t="s">
        <v>443</v>
      </c>
      <c r="I554" s="51" t="s">
        <v>60</v>
      </c>
      <c r="J554" s="51" t="s">
        <v>58</v>
      </c>
      <c r="K554" s="51" t="s">
        <v>58</v>
      </c>
      <c r="L554" s="51" t="s">
        <v>59</v>
      </c>
    </row>
    <row r="555" spans="1:12" x14ac:dyDescent="0.2">
      <c r="A555" s="53">
        <v>5000</v>
      </c>
      <c r="B555" s="51" t="s">
        <v>617</v>
      </c>
      <c r="C555" s="51" t="s">
        <v>57</v>
      </c>
      <c r="D555" s="51" t="s">
        <v>57</v>
      </c>
      <c r="E555" s="51" t="s">
        <v>57</v>
      </c>
      <c r="F555" s="51" t="s">
        <v>57</v>
      </c>
      <c r="G555" s="51" t="s">
        <v>58</v>
      </c>
      <c r="H555" s="51" t="s">
        <v>443</v>
      </c>
      <c r="I555" s="51" t="s">
        <v>60</v>
      </c>
      <c r="J555" s="51" t="s">
        <v>58</v>
      </c>
      <c r="K555" s="51" t="s">
        <v>58</v>
      </c>
      <c r="L555" s="51" t="s">
        <v>59</v>
      </c>
    </row>
    <row r="556" spans="1:12" x14ac:dyDescent="0.2">
      <c r="A556" s="53">
        <v>5001</v>
      </c>
      <c r="B556" s="51" t="s">
        <v>618</v>
      </c>
      <c r="C556" s="51" t="s">
        <v>57</v>
      </c>
      <c r="D556" s="51" t="s">
        <v>57</v>
      </c>
      <c r="E556" s="51" t="s">
        <v>57</v>
      </c>
      <c r="F556" s="51" t="s">
        <v>57</v>
      </c>
      <c r="G556" s="51" t="s">
        <v>58</v>
      </c>
      <c r="H556" s="51" t="s">
        <v>443</v>
      </c>
      <c r="I556" s="51" t="s">
        <v>60</v>
      </c>
      <c r="J556" s="51" t="s">
        <v>58</v>
      </c>
      <c r="K556" s="51" t="s">
        <v>619</v>
      </c>
      <c r="L556" s="51" t="s">
        <v>59</v>
      </c>
    </row>
    <row r="557" spans="1:12" x14ac:dyDescent="0.2">
      <c r="A557" s="53">
        <v>5002</v>
      </c>
      <c r="B557" s="51" t="s">
        <v>620</v>
      </c>
      <c r="C557" s="51" t="s">
        <v>57</v>
      </c>
      <c r="D557" s="51" t="s">
        <v>57</v>
      </c>
      <c r="E557" s="51" t="s">
        <v>57</v>
      </c>
      <c r="F557" s="51" t="s">
        <v>57</v>
      </c>
      <c r="G557" s="51" t="s">
        <v>58</v>
      </c>
      <c r="H557" s="51" t="s">
        <v>443</v>
      </c>
      <c r="I557" s="51" t="s">
        <v>60</v>
      </c>
      <c r="J557" s="51" t="s">
        <v>58</v>
      </c>
      <c r="K557" s="51" t="s">
        <v>619</v>
      </c>
      <c r="L557" s="51" t="s">
        <v>59</v>
      </c>
    </row>
    <row r="558" spans="1:12" x14ac:dyDescent="0.2">
      <c r="A558" s="53">
        <v>5003</v>
      </c>
      <c r="B558" s="51" t="s">
        <v>621</v>
      </c>
      <c r="C558" s="51" t="s">
        <v>57</v>
      </c>
      <c r="D558" s="51" t="s">
        <v>57</v>
      </c>
      <c r="E558" s="51" t="s">
        <v>57</v>
      </c>
      <c r="F558" s="51" t="s">
        <v>57</v>
      </c>
      <c r="G558" s="51" t="s">
        <v>58</v>
      </c>
      <c r="H558" s="51" t="s">
        <v>443</v>
      </c>
      <c r="I558" s="51" t="s">
        <v>60</v>
      </c>
      <c r="J558" s="51" t="s">
        <v>58</v>
      </c>
      <c r="K558" s="51" t="s">
        <v>619</v>
      </c>
      <c r="L558" s="51" t="s">
        <v>59</v>
      </c>
    </row>
    <row r="559" spans="1:12" x14ac:dyDescent="0.2">
      <c r="A559" s="53">
        <v>5004</v>
      </c>
      <c r="B559" s="51" t="s">
        <v>622</v>
      </c>
      <c r="C559" s="51" t="s">
        <v>57</v>
      </c>
      <c r="D559" s="51" t="s">
        <v>57</v>
      </c>
      <c r="E559" s="51" t="s">
        <v>57</v>
      </c>
      <c r="F559" s="51" t="s">
        <v>57</v>
      </c>
      <c r="G559" s="51" t="s">
        <v>58</v>
      </c>
      <c r="H559" s="51" t="s">
        <v>443</v>
      </c>
      <c r="I559" s="51" t="s">
        <v>60</v>
      </c>
      <c r="J559" s="51" t="s">
        <v>58</v>
      </c>
      <c r="K559" s="51" t="s">
        <v>619</v>
      </c>
      <c r="L559" s="51" t="s">
        <v>59</v>
      </c>
    </row>
    <row r="560" spans="1:12" x14ac:dyDescent="0.2">
      <c r="A560" s="53">
        <v>5005</v>
      </c>
      <c r="B560" s="51" t="s">
        <v>623</v>
      </c>
      <c r="C560" s="51" t="s">
        <v>57</v>
      </c>
      <c r="D560" s="51" t="s">
        <v>57</v>
      </c>
      <c r="E560" s="51" t="s">
        <v>57</v>
      </c>
      <c r="F560" s="51" t="s">
        <v>57</v>
      </c>
      <c r="G560" s="51" t="s">
        <v>58</v>
      </c>
      <c r="H560" s="51" t="s">
        <v>443</v>
      </c>
      <c r="I560" s="51" t="s">
        <v>60</v>
      </c>
      <c r="J560" s="51" t="s">
        <v>58</v>
      </c>
      <c r="K560" s="51" t="s">
        <v>619</v>
      </c>
      <c r="L560" s="51" t="s">
        <v>59</v>
      </c>
    </row>
    <row r="561" spans="1:12" x14ac:dyDescent="0.2">
      <c r="A561" s="53">
        <v>5006</v>
      </c>
      <c r="B561" s="51" t="s">
        <v>624</v>
      </c>
      <c r="C561" s="51" t="s">
        <v>57</v>
      </c>
      <c r="D561" s="51" t="s">
        <v>57</v>
      </c>
      <c r="E561" s="51" t="s">
        <v>57</v>
      </c>
      <c r="F561" s="51" t="s">
        <v>57</v>
      </c>
      <c r="G561" s="51" t="s">
        <v>58</v>
      </c>
      <c r="H561" s="51" t="s">
        <v>443</v>
      </c>
      <c r="I561" s="51" t="s">
        <v>60</v>
      </c>
      <c r="J561" s="51" t="s">
        <v>58</v>
      </c>
      <c r="K561" s="51" t="s">
        <v>625</v>
      </c>
      <c r="L561" s="51" t="s">
        <v>59</v>
      </c>
    </row>
    <row r="562" spans="1:12" x14ac:dyDescent="0.2">
      <c r="A562" s="53">
        <v>5007</v>
      </c>
      <c r="B562" s="51" t="s">
        <v>626</v>
      </c>
      <c r="C562" s="51" t="s">
        <v>57</v>
      </c>
      <c r="D562" s="51" t="s">
        <v>57</v>
      </c>
      <c r="E562" s="51" t="s">
        <v>57</v>
      </c>
      <c r="F562" s="51" t="s">
        <v>57</v>
      </c>
      <c r="G562" s="51" t="s">
        <v>58</v>
      </c>
      <c r="H562" s="51" t="s">
        <v>443</v>
      </c>
      <c r="I562" s="51" t="s">
        <v>60</v>
      </c>
      <c r="J562" s="51" t="s">
        <v>58</v>
      </c>
      <c r="K562" s="51" t="s">
        <v>625</v>
      </c>
      <c r="L562" s="51" t="s">
        <v>59</v>
      </c>
    </row>
    <row r="563" spans="1:12" x14ac:dyDescent="0.2">
      <c r="A563" s="53">
        <v>5008</v>
      </c>
      <c r="B563" s="51" t="s">
        <v>627</v>
      </c>
      <c r="C563" s="51" t="s">
        <v>57</v>
      </c>
      <c r="D563" s="51" t="s">
        <v>57</v>
      </c>
      <c r="E563" s="51" t="s">
        <v>57</v>
      </c>
      <c r="F563" s="51" t="s">
        <v>57</v>
      </c>
      <c r="G563" s="51" t="s">
        <v>58</v>
      </c>
      <c r="H563" s="51" t="s">
        <v>443</v>
      </c>
      <c r="I563" s="51" t="s">
        <v>60</v>
      </c>
      <c r="J563" s="51" t="s">
        <v>58</v>
      </c>
      <c r="K563" s="51" t="s">
        <v>625</v>
      </c>
      <c r="L563" s="51" t="s">
        <v>59</v>
      </c>
    </row>
    <row r="564" spans="1:12" x14ac:dyDescent="0.2">
      <c r="A564" s="53">
        <v>5009</v>
      </c>
      <c r="B564" s="51" t="s">
        <v>628</v>
      </c>
      <c r="C564" s="51" t="s">
        <v>57</v>
      </c>
      <c r="D564" s="51" t="s">
        <v>57</v>
      </c>
      <c r="E564" s="51" t="s">
        <v>57</v>
      </c>
      <c r="F564" s="51" t="s">
        <v>57</v>
      </c>
      <c r="G564" s="51" t="s">
        <v>58</v>
      </c>
      <c r="H564" s="51" t="s">
        <v>443</v>
      </c>
      <c r="I564" s="51" t="s">
        <v>60</v>
      </c>
      <c r="J564" s="51" t="s">
        <v>58</v>
      </c>
      <c r="K564" s="51" t="s">
        <v>625</v>
      </c>
      <c r="L564" s="51" t="s">
        <v>59</v>
      </c>
    </row>
    <row r="565" spans="1:12" x14ac:dyDescent="0.2">
      <c r="A565" s="53">
        <v>5010</v>
      </c>
      <c r="B565" s="51" t="s">
        <v>629</v>
      </c>
      <c r="C565" s="51" t="s">
        <v>57</v>
      </c>
      <c r="D565" s="51" t="s">
        <v>57</v>
      </c>
      <c r="E565" s="51" t="s">
        <v>57</v>
      </c>
      <c r="F565" s="51" t="s">
        <v>57</v>
      </c>
      <c r="G565" s="51" t="s">
        <v>58</v>
      </c>
      <c r="H565" s="51" t="s">
        <v>443</v>
      </c>
      <c r="I565" s="51" t="s">
        <v>60</v>
      </c>
      <c r="J565" s="51" t="s">
        <v>58</v>
      </c>
      <c r="K565" s="51" t="s">
        <v>512</v>
      </c>
      <c r="L565" s="51" t="s">
        <v>59</v>
      </c>
    </row>
    <row r="566" spans="1:12" x14ac:dyDescent="0.2">
      <c r="A566" s="53">
        <v>5011</v>
      </c>
      <c r="B566" s="51" t="s">
        <v>630</v>
      </c>
      <c r="C566" s="51" t="s">
        <v>57</v>
      </c>
      <c r="D566" s="51" t="s">
        <v>57</v>
      </c>
      <c r="E566" s="51" t="s">
        <v>57</v>
      </c>
      <c r="F566" s="51" t="s">
        <v>57</v>
      </c>
      <c r="G566" s="51" t="s">
        <v>58</v>
      </c>
      <c r="H566" s="51" t="s">
        <v>443</v>
      </c>
      <c r="I566" s="51" t="s">
        <v>60</v>
      </c>
      <c r="J566" s="51" t="s">
        <v>58</v>
      </c>
      <c r="K566" s="51" t="s">
        <v>512</v>
      </c>
      <c r="L566" s="51" t="s">
        <v>59</v>
      </c>
    </row>
    <row r="567" spans="1:12" x14ac:dyDescent="0.2">
      <c r="A567" s="53">
        <v>5012</v>
      </c>
      <c r="B567" s="51" t="s">
        <v>631</v>
      </c>
      <c r="C567" s="51" t="s">
        <v>57</v>
      </c>
      <c r="D567" s="51" t="s">
        <v>57</v>
      </c>
      <c r="E567" s="51" t="s">
        <v>57</v>
      </c>
      <c r="F567" s="51" t="s">
        <v>57</v>
      </c>
      <c r="G567" s="51" t="s">
        <v>58</v>
      </c>
      <c r="H567" s="51" t="s">
        <v>443</v>
      </c>
      <c r="I567" s="51" t="s">
        <v>60</v>
      </c>
      <c r="J567" s="51" t="s">
        <v>58</v>
      </c>
      <c r="K567" s="51" t="s">
        <v>512</v>
      </c>
      <c r="L567" s="51" t="s">
        <v>59</v>
      </c>
    </row>
    <row r="568" spans="1:12" x14ac:dyDescent="0.2">
      <c r="A568" s="53">
        <v>5013</v>
      </c>
      <c r="B568" s="51" t="s">
        <v>632</v>
      </c>
      <c r="C568" s="51" t="s">
        <v>57</v>
      </c>
      <c r="D568" s="51" t="s">
        <v>57</v>
      </c>
      <c r="E568" s="51" t="s">
        <v>57</v>
      </c>
      <c r="F568" s="51" t="s">
        <v>57</v>
      </c>
      <c r="G568" s="51" t="s">
        <v>58</v>
      </c>
      <c r="H568" s="51" t="s">
        <v>443</v>
      </c>
      <c r="I568" s="51" t="s">
        <v>60</v>
      </c>
      <c r="J568" s="51" t="s">
        <v>58</v>
      </c>
      <c r="K568" s="51" t="s">
        <v>512</v>
      </c>
      <c r="L568" s="51" t="s">
        <v>59</v>
      </c>
    </row>
    <row r="569" spans="1:12" x14ac:dyDescent="0.2">
      <c r="A569" s="53">
        <v>5014</v>
      </c>
      <c r="B569" s="51" t="s">
        <v>633</v>
      </c>
      <c r="C569" s="51" t="s">
        <v>57</v>
      </c>
      <c r="D569" s="51" t="s">
        <v>57</v>
      </c>
      <c r="E569" s="51" t="s">
        <v>57</v>
      </c>
      <c r="F569" s="51" t="s">
        <v>57</v>
      </c>
      <c r="G569" s="51" t="s">
        <v>58</v>
      </c>
      <c r="H569" s="51" t="s">
        <v>443</v>
      </c>
      <c r="I569" s="51" t="s">
        <v>60</v>
      </c>
      <c r="J569" s="51" t="s">
        <v>58</v>
      </c>
      <c r="K569" s="51" t="s">
        <v>512</v>
      </c>
      <c r="L569" s="51" t="s">
        <v>59</v>
      </c>
    </row>
    <row r="570" spans="1:12" x14ac:dyDescent="0.2">
      <c r="A570" s="53">
        <v>5015</v>
      </c>
      <c r="B570" s="51" t="s">
        <v>634</v>
      </c>
      <c r="C570" s="51" t="s">
        <v>57</v>
      </c>
      <c r="D570" s="51" t="s">
        <v>57</v>
      </c>
      <c r="E570" s="51" t="s">
        <v>57</v>
      </c>
      <c r="F570" s="51" t="s">
        <v>57</v>
      </c>
      <c r="G570" s="51" t="s">
        <v>58</v>
      </c>
      <c r="H570" s="51" t="s">
        <v>443</v>
      </c>
      <c r="I570" s="51" t="s">
        <v>60</v>
      </c>
      <c r="J570" s="51" t="s">
        <v>58</v>
      </c>
      <c r="K570" s="51" t="s">
        <v>512</v>
      </c>
      <c r="L570" s="51" t="s">
        <v>59</v>
      </c>
    </row>
    <row r="571" spans="1:12" x14ac:dyDescent="0.2">
      <c r="A571" s="53">
        <v>5016</v>
      </c>
      <c r="B571" s="51" t="s">
        <v>635</v>
      </c>
      <c r="C571" s="51" t="s">
        <v>57</v>
      </c>
      <c r="D571" s="51" t="s">
        <v>57</v>
      </c>
      <c r="E571" s="51" t="s">
        <v>57</v>
      </c>
      <c r="F571" s="51" t="s">
        <v>57</v>
      </c>
      <c r="G571" s="51" t="s">
        <v>58</v>
      </c>
      <c r="H571" s="51" t="s">
        <v>443</v>
      </c>
      <c r="I571" s="51" t="s">
        <v>60</v>
      </c>
      <c r="J571" s="51" t="s">
        <v>58</v>
      </c>
      <c r="K571" s="51" t="s">
        <v>512</v>
      </c>
      <c r="L571" s="51" t="s">
        <v>59</v>
      </c>
    </row>
    <row r="572" spans="1:12" x14ac:dyDescent="0.2">
      <c r="A572" s="53">
        <v>5017</v>
      </c>
      <c r="B572" s="51" t="s">
        <v>636</v>
      </c>
      <c r="C572" s="51" t="s">
        <v>57</v>
      </c>
      <c r="D572" s="51" t="s">
        <v>57</v>
      </c>
      <c r="E572" s="51" t="s">
        <v>57</v>
      </c>
      <c r="F572" s="51" t="s">
        <v>57</v>
      </c>
      <c r="G572" s="51" t="s">
        <v>58</v>
      </c>
      <c r="H572" s="51" t="s">
        <v>443</v>
      </c>
      <c r="I572" s="51" t="s">
        <v>60</v>
      </c>
      <c r="J572" s="51" t="s">
        <v>58</v>
      </c>
      <c r="K572" s="51" t="s">
        <v>512</v>
      </c>
      <c r="L572" s="51" t="s">
        <v>59</v>
      </c>
    </row>
    <row r="573" spans="1:12" x14ac:dyDescent="0.2">
      <c r="A573" s="53">
        <v>5018</v>
      </c>
      <c r="B573" s="51" t="s">
        <v>637</v>
      </c>
      <c r="C573" s="51" t="s">
        <v>57</v>
      </c>
      <c r="D573" s="51" t="s">
        <v>57</v>
      </c>
      <c r="E573" s="51" t="s">
        <v>57</v>
      </c>
      <c r="F573" s="51" t="s">
        <v>57</v>
      </c>
      <c r="G573" s="51" t="s">
        <v>58</v>
      </c>
      <c r="H573" s="51" t="s">
        <v>443</v>
      </c>
      <c r="I573" s="51" t="s">
        <v>60</v>
      </c>
      <c r="J573" s="51" t="s">
        <v>58</v>
      </c>
      <c r="K573" s="51" t="s">
        <v>512</v>
      </c>
      <c r="L573" s="51" t="s">
        <v>59</v>
      </c>
    </row>
    <row r="574" spans="1:12" x14ac:dyDescent="0.2">
      <c r="A574" s="53">
        <v>5019</v>
      </c>
      <c r="B574" s="51" t="s">
        <v>638</v>
      </c>
      <c r="C574" s="51" t="s">
        <v>57</v>
      </c>
      <c r="D574" s="51" t="s">
        <v>57</v>
      </c>
      <c r="E574" s="51" t="s">
        <v>57</v>
      </c>
      <c r="F574" s="51" t="s">
        <v>57</v>
      </c>
      <c r="G574" s="51" t="s">
        <v>58</v>
      </c>
      <c r="H574" s="51" t="s">
        <v>443</v>
      </c>
      <c r="I574" s="51" t="s">
        <v>60</v>
      </c>
      <c r="J574" s="51" t="s">
        <v>58</v>
      </c>
      <c r="K574" s="51" t="s">
        <v>512</v>
      </c>
      <c r="L574" s="51" t="s">
        <v>59</v>
      </c>
    </row>
    <row r="575" spans="1:12" x14ac:dyDescent="0.2">
      <c r="A575" s="53">
        <v>5020</v>
      </c>
      <c r="B575" s="51" t="s">
        <v>639</v>
      </c>
      <c r="C575" s="51" t="s">
        <v>57</v>
      </c>
      <c r="D575" s="51" t="s">
        <v>57</v>
      </c>
      <c r="E575" s="51" t="s">
        <v>57</v>
      </c>
      <c r="F575" s="51" t="s">
        <v>57</v>
      </c>
      <c r="G575" s="51" t="s">
        <v>58</v>
      </c>
      <c r="H575" s="51" t="s">
        <v>443</v>
      </c>
      <c r="I575" s="51" t="s">
        <v>60</v>
      </c>
      <c r="J575" s="51" t="s">
        <v>58</v>
      </c>
      <c r="K575" s="51" t="s">
        <v>501</v>
      </c>
      <c r="L575" s="51" t="s">
        <v>59</v>
      </c>
    </row>
    <row r="576" spans="1:12" x14ac:dyDescent="0.2">
      <c r="A576" s="53">
        <v>5021</v>
      </c>
      <c r="B576" s="51" t="s">
        <v>640</v>
      </c>
      <c r="C576" s="51" t="s">
        <v>57</v>
      </c>
      <c r="D576" s="51" t="s">
        <v>57</v>
      </c>
      <c r="E576" s="51" t="s">
        <v>57</v>
      </c>
      <c r="F576" s="51" t="s">
        <v>57</v>
      </c>
      <c r="G576" s="51" t="s">
        <v>58</v>
      </c>
      <c r="H576" s="51" t="s">
        <v>443</v>
      </c>
      <c r="I576" s="51" t="s">
        <v>60</v>
      </c>
      <c r="J576" s="51" t="s">
        <v>58</v>
      </c>
      <c r="K576" s="51" t="s">
        <v>501</v>
      </c>
      <c r="L576" s="51" t="s">
        <v>59</v>
      </c>
    </row>
    <row r="577" spans="1:12" x14ac:dyDescent="0.2">
      <c r="A577" s="53">
        <v>5022</v>
      </c>
      <c r="B577" s="51" t="s">
        <v>641</v>
      </c>
      <c r="C577" s="51" t="s">
        <v>57</v>
      </c>
      <c r="D577" s="51" t="s">
        <v>57</v>
      </c>
      <c r="E577" s="51" t="s">
        <v>57</v>
      </c>
      <c r="F577" s="51" t="s">
        <v>57</v>
      </c>
      <c r="G577" s="51" t="s">
        <v>58</v>
      </c>
      <c r="H577" s="51" t="s">
        <v>443</v>
      </c>
      <c r="I577" s="51" t="s">
        <v>60</v>
      </c>
      <c r="J577" s="51" t="s">
        <v>58</v>
      </c>
      <c r="K577" s="51" t="s">
        <v>501</v>
      </c>
      <c r="L577" s="51" t="s">
        <v>59</v>
      </c>
    </row>
    <row r="578" spans="1:12" x14ac:dyDescent="0.2">
      <c r="A578" s="53">
        <v>5023</v>
      </c>
      <c r="B578" s="51" t="s">
        <v>642</v>
      </c>
      <c r="C578" s="51" t="s">
        <v>57</v>
      </c>
      <c r="D578" s="51" t="s">
        <v>57</v>
      </c>
      <c r="E578" s="51" t="s">
        <v>57</v>
      </c>
      <c r="F578" s="51" t="s">
        <v>57</v>
      </c>
      <c r="G578" s="51" t="s">
        <v>58</v>
      </c>
      <c r="H578" s="51" t="s">
        <v>443</v>
      </c>
      <c r="I578" s="51" t="s">
        <v>60</v>
      </c>
      <c r="J578" s="51" t="s">
        <v>58</v>
      </c>
      <c r="K578" s="51" t="s">
        <v>501</v>
      </c>
      <c r="L578" s="51" t="s">
        <v>59</v>
      </c>
    </row>
    <row r="579" spans="1:12" x14ac:dyDescent="0.2">
      <c r="A579" s="53">
        <v>5024</v>
      </c>
      <c r="B579" s="51" t="s">
        <v>643</v>
      </c>
      <c r="C579" s="51" t="s">
        <v>57</v>
      </c>
      <c r="D579" s="51" t="s">
        <v>57</v>
      </c>
      <c r="E579" s="51" t="s">
        <v>57</v>
      </c>
      <c r="F579" s="51" t="s">
        <v>57</v>
      </c>
      <c r="G579" s="51" t="s">
        <v>58</v>
      </c>
      <c r="H579" s="51" t="s">
        <v>443</v>
      </c>
      <c r="I579" s="51" t="s">
        <v>60</v>
      </c>
      <c r="J579" s="51" t="s">
        <v>58</v>
      </c>
      <c r="K579" s="51" t="s">
        <v>501</v>
      </c>
      <c r="L579" s="51" t="s">
        <v>59</v>
      </c>
    </row>
    <row r="580" spans="1:12" x14ac:dyDescent="0.2">
      <c r="A580" s="53">
        <v>5025</v>
      </c>
      <c r="B580" s="51" t="s">
        <v>644</v>
      </c>
      <c r="C580" s="51" t="s">
        <v>57</v>
      </c>
      <c r="D580" s="51" t="s">
        <v>57</v>
      </c>
      <c r="E580" s="51" t="s">
        <v>57</v>
      </c>
      <c r="F580" s="51" t="s">
        <v>57</v>
      </c>
      <c r="G580" s="51" t="s">
        <v>58</v>
      </c>
      <c r="H580" s="51" t="s">
        <v>443</v>
      </c>
      <c r="I580" s="51" t="s">
        <v>60</v>
      </c>
      <c r="J580" s="51" t="s">
        <v>58</v>
      </c>
      <c r="K580" s="51" t="s">
        <v>501</v>
      </c>
      <c r="L580" s="51" t="s">
        <v>59</v>
      </c>
    </row>
    <row r="581" spans="1:12" x14ac:dyDescent="0.2">
      <c r="A581" s="53">
        <v>5026</v>
      </c>
      <c r="B581" s="51" t="s">
        <v>645</v>
      </c>
      <c r="C581" s="51" t="s">
        <v>57</v>
      </c>
      <c r="D581" s="51" t="s">
        <v>57</v>
      </c>
      <c r="E581" s="51" t="s">
        <v>57</v>
      </c>
      <c r="F581" s="51" t="s">
        <v>57</v>
      </c>
      <c r="G581" s="51" t="s">
        <v>58</v>
      </c>
      <c r="H581" s="51" t="s">
        <v>443</v>
      </c>
      <c r="I581" s="51" t="s">
        <v>60</v>
      </c>
      <c r="J581" s="51" t="s">
        <v>58</v>
      </c>
      <c r="K581" s="51" t="s">
        <v>501</v>
      </c>
      <c r="L581" s="51" t="s">
        <v>59</v>
      </c>
    </row>
    <row r="582" spans="1:12" x14ac:dyDescent="0.2">
      <c r="A582" s="53">
        <v>5027</v>
      </c>
      <c r="B582" s="51" t="s">
        <v>646</v>
      </c>
      <c r="C582" s="51" t="s">
        <v>57</v>
      </c>
      <c r="D582" s="51" t="s">
        <v>57</v>
      </c>
      <c r="E582" s="51" t="s">
        <v>57</v>
      </c>
      <c r="F582" s="51" t="s">
        <v>57</v>
      </c>
      <c r="G582" s="51" t="s">
        <v>58</v>
      </c>
      <c r="H582" s="51" t="s">
        <v>443</v>
      </c>
      <c r="I582" s="51" t="s">
        <v>60</v>
      </c>
      <c r="J582" s="51" t="s">
        <v>58</v>
      </c>
      <c r="K582" s="51" t="s">
        <v>501</v>
      </c>
      <c r="L582" s="51" t="s">
        <v>59</v>
      </c>
    </row>
    <row r="583" spans="1:12" x14ac:dyDescent="0.2">
      <c r="A583" s="53">
        <v>5028</v>
      </c>
      <c r="B583" s="51" t="s">
        <v>647</v>
      </c>
      <c r="C583" s="51" t="s">
        <v>57</v>
      </c>
      <c r="D583" s="51" t="s">
        <v>57</v>
      </c>
      <c r="E583" s="51" t="s">
        <v>57</v>
      </c>
      <c r="F583" s="51" t="s">
        <v>57</v>
      </c>
      <c r="G583" s="51" t="s">
        <v>58</v>
      </c>
      <c r="H583" s="51" t="s">
        <v>443</v>
      </c>
      <c r="I583" s="51" t="s">
        <v>60</v>
      </c>
      <c r="J583" s="51" t="s">
        <v>58</v>
      </c>
      <c r="K583" s="51" t="s">
        <v>501</v>
      </c>
      <c r="L583" s="51" t="s">
        <v>59</v>
      </c>
    </row>
    <row r="584" spans="1:12" x14ac:dyDescent="0.2">
      <c r="A584" s="53">
        <v>5029</v>
      </c>
      <c r="B584" s="51" t="s">
        <v>648</v>
      </c>
      <c r="C584" s="51" t="s">
        <v>57</v>
      </c>
      <c r="D584" s="51" t="s">
        <v>57</v>
      </c>
      <c r="E584" s="51" t="s">
        <v>57</v>
      </c>
      <c r="F584" s="51" t="s">
        <v>57</v>
      </c>
      <c r="G584" s="51" t="s">
        <v>58</v>
      </c>
      <c r="H584" s="51" t="s">
        <v>443</v>
      </c>
      <c r="I584" s="51" t="s">
        <v>60</v>
      </c>
      <c r="J584" s="51" t="s">
        <v>58</v>
      </c>
      <c r="K584" s="51" t="s">
        <v>501</v>
      </c>
      <c r="L584" s="51" t="s">
        <v>59</v>
      </c>
    </row>
    <row r="585" spans="1:12" x14ac:dyDescent="0.2">
      <c r="A585" s="53">
        <v>5030</v>
      </c>
      <c r="B585" s="51" t="s">
        <v>649</v>
      </c>
      <c r="C585" s="51" t="s">
        <v>57</v>
      </c>
      <c r="D585" s="51" t="s">
        <v>57</v>
      </c>
      <c r="E585" s="51" t="s">
        <v>57</v>
      </c>
      <c r="F585" s="51" t="s">
        <v>57</v>
      </c>
      <c r="G585" s="51" t="s">
        <v>58</v>
      </c>
      <c r="H585" s="51" t="s">
        <v>443</v>
      </c>
      <c r="I585" s="51" t="s">
        <v>60</v>
      </c>
      <c r="J585" s="51" t="s">
        <v>58</v>
      </c>
      <c r="K585" s="51" t="s">
        <v>58</v>
      </c>
      <c r="L585" s="51" t="s">
        <v>59</v>
      </c>
    </row>
    <row r="586" spans="1:12" x14ac:dyDescent="0.2">
      <c r="A586" s="53">
        <v>5040</v>
      </c>
      <c r="B586" s="51" t="s">
        <v>650</v>
      </c>
      <c r="C586" s="51" t="s">
        <v>57</v>
      </c>
      <c r="D586" s="51" t="s">
        <v>57</v>
      </c>
      <c r="E586" s="51" t="s">
        <v>57</v>
      </c>
      <c r="F586" s="51" t="s">
        <v>57</v>
      </c>
      <c r="G586" s="51" t="s">
        <v>58</v>
      </c>
      <c r="H586" s="51" t="s">
        <v>443</v>
      </c>
      <c r="I586" s="51" t="s">
        <v>60</v>
      </c>
      <c r="J586" s="51" t="s">
        <v>58</v>
      </c>
      <c r="K586" s="51" t="s">
        <v>58</v>
      </c>
      <c r="L586" s="51" t="s">
        <v>59</v>
      </c>
    </row>
    <row r="587" spans="1:12" x14ac:dyDescent="0.2">
      <c r="A587" s="53">
        <v>5050</v>
      </c>
      <c r="B587" s="51" t="s">
        <v>651</v>
      </c>
      <c r="C587" s="51" t="s">
        <v>57</v>
      </c>
      <c r="D587" s="51" t="s">
        <v>57</v>
      </c>
      <c r="E587" s="51" t="s">
        <v>57</v>
      </c>
      <c r="F587" s="51" t="s">
        <v>57</v>
      </c>
      <c r="G587" s="51" t="s">
        <v>58</v>
      </c>
      <c r="H587" s="51" t="s">
        <v>443</v>
      </c>
      <c r="I587" s="51" t="s">
        <v>60</v>
      </c>
      <c r="J587" s="51" t="s">
        <v>58</v>
      </c>
      <c r="K587" s="51" t="s">
        <v>501</v>
      </c>
      <c r="L587" s="51" t="s">
        <v>59</v>
      </c>
    </row>
    <row r="588" spans="1:12" x14ac:dyDescent="0.2">
      <c r="A588" s="53">
        <v>5051</v>
      </c>
      <c r="B588" s="51" t="s">
        <v>652</v>
      </c>
      <c r="C588" s="51" t="s">
        <v>57</v>
      </c>
      <c r="D588" s="51" t="s">
        <v>57</v>
      </c>
      <c r="E588" s="51" t="s">
        <v>57</v>
      </c>
      <c r="F588" s="51" t="s">
        <v>57</v>
      </c>
      <c r="G588" s="51" t="s">
        <v>58</v>
      </c>
      <c r="H588" s="51" t="s">
        <v>443</v>
      </c>
      <c r="I588" s="51" t="s">
        <v>60</v>
      </c>
      <c r="J588" s="51" t="s">
        <v>58</v>
      </c>
      <c r="K588" s="51" t="s">
        <v>501</v>
      </c>
      <c r="L588" s="51" t="s">
        <v>59</v>
      </c>
    </row>
    <row r="589" spans="1:12" x14ac:dyDescent="0.2">
      <c r="A589" s="53">
        <v>5052</v>
      </c>
      <c r="B589" s="51" t="s">
        <v>653</v>
      </c>
      <c r="C589" s="51" t="s">
        <v>57</v>
      </c>
      <c r="D589" s="51" t="s">
        <v>57</v>
      </c>
      <c r="E589" s="51" t="s">
        <v>57</v>
      </c>
      <c r="F589" s="51" t="s">
        <v>57</v>
      </c>
      <c r="G589" s="51" t="s">
        <v>58</v>
      </c>
      <c r="H589" s="51" t="s">
        <v>443</v>
      </c>
      <c r="I589" s="51" t="s">
        <v>60</v>
      </c>
      <c r="J589" s="51" t="s">
        <v>58</v>
      </c>
      <c r="K589" s="51" t="s">
        <v>501</v>
      </c>
      <c r="L589" s="51" t="s">
        <v>59</v>
      </c>
    </row>
    <row r="590" spans="1:12" x14ac:dyDescent="0.2">
      <c r="A590" s="53">
        <v>5053</v>
      </c>
      <c r="B590" s="51" t="s">
        <v>654</v>
      </c>
      <c r="C590" s="51" t="s">
        <v>57</v>
      </c>
      <c r="D590" s="51" t="s">
        <v>57</v>
      </c>
      <c r="E590" s="51" t="s">
        <v>57</v>
      </c>
      <c r="F590" s="51" t="s">
        <v>57</v>
      </c>
      <c r="G590" s="51" t="s">
        <v>58</v>
      </c>
      <c r="H590" s="51" t="s">
        <v>443</v>
      </c>
      <c r="I590" s="51" t="s">
        <v>60</v>
      </c>
      <c r="J590" s="51" t="s">
        <v>58</v>
      </c>
      <c r="K590" s="51" t="s">
        <v>501</v>
      </c>
      <c r="L590" s="51" t="s">
        <v>59</v>
      </c>
    </row>
    <row r="591" spans="1:12" x14ac:dyDescent="0.2">
      <c r="A591" s="53">
        <v>5054</v>
      </c>
      <c r="B591" s="51" t="s">
        <v>655</v>
      </c>
      <c r="C591" s="51" t="s">
        <v>57</v>
      </c>
      <c r="D591" s="51" t="s">
        <v>57</v>
      </c>
      <c r="E591" s="51" t="s">
        <v>57</v>
      </c>
      <c r="F591" s="51" t="s">
        <v>57</v>
      </c>
      <c r="G591" s="51" t="s">
        <v>58</v>
      </c>
      <c r="H591" s="51" t="s">
        <v>443</v>
      </c>
      <c r="I591" s="51" t="s">
        <v>60</v>
      </c>
      <c r="J591" s="51" t="s">
        <v>58</v>
      </c>
      <c r="K591" s="51" t="s">
        <v>501</v>
      </c>
      <c r="L591" s="51" t="s">
        <v>59</v>
      </c>
    </row>
    <row r="592" spans="1:12" x14ac:dyDescent="0.2">
      <c r="A592" s="53">
        <v>5055</v>
      </c>
      <c r="B592" s="51" t="s">
        <v>656</v>
      </c>
      <c r="C592" s="51" t="s">
        <v>57</v>
      </c>
      <c r="D592" s="51" t="s">
        <v>57</v>
      </c>
      <c r="E592" s="51" t="s">
        <v>57</v>
      </c>
      <c r="F592" s="51" t="s">
        <v>57</v>
      </c>
      <c r="G592" s="51" t="s">
        <v>58</v>
      </c>
      <c r="H592" s="51" t="s">
        <v>443</v>
      </c>
      <c r="I592" s="51" t="s">
        <v>60</v>
      </c>
      <c r="J592" s="51" t="s">
        <v>58</v>
      </c>
      <c r="K592" s="51" t="s">
        <v>657</v>
      </c>
      <c r="L592" s="51" t="s">
        <v>59</v>
      </c>
    </row>
    <row r="593" spans="1:12" x14ac:dyDescent="0.2">
      <c r="A593" s="53">
        <v>5056</v>
      </c>
      <c r="B593" s="51" t="s">
        <v>658</v>
      </c>
      <c r="C593" s="51" t="s">
        <v>57</v>
      </c>
      <c r="D593" s="51" t="s">
        <v>57</v>
      </c>
      <c r="E593" s="51" t="s">
        <v>57</v>
      </c>
      <c r="F593" s="51" t="s">
        <v>57</v>
      </c>
      <c r="G593" s="51" t="s">
        <v>58</v>
      </c>
      <c r="H593" s="51" t="s">
        <v>443</v>
      </c>
      <c r="I593" s="51" t="s">
        <v>60</v>
      </c>
      <c r="J593" s="51" t="s">
        <v>58</v>
      </c>
      <c r="K593" s="51" t="s">
        <v>657</v>
      </c>
      <c r="L593" s="51" t="s">
        <v>59</v>
      </c>
    </row>
    <row r="594" spans="1:12" x14ac:dyDescent="0.2">
      <c r="A594" s="53">
        <v>5057</v>
      </c>
      <c r="B594" s="51" t="s">
        <v>659</v>
      </c>
      <c r="C594" s="51" t="s">
        <v>57</v>
      </c>
      <c r="D594" s="51" t="s">
        <v>57</v>
      </c>
      <c r="E594" s="51" t="s">
        <v>57</v>
      </c>
      <c r="F594" s="51" t="s">
        <v>57</v>
      </c>
      <c r="G594" s="51" t="s">
        <v>58</v>
      </c>
      <c r="H594" s="51" t="s">
        <v>443</v>
      </c>
      <c r="I594" s="51" t="s">
        <v>60</v>
      </c>
      <c r="J594" s="51" t="s">
        <v>58</v>
      </c>
      <c r="K594" s="51" t="s">
        <v>657</v>
      </c>
      <c r="L594" s="51" t="s">
        <v>59</v>
      </c>
    </row>
    <row r="595" spans="1:12" x14ac:dyDescent="0.2">
      <c r="A595" s="53">
        <v>5058</v>
      </c>
      <c r="B595" s="51" t="s">
        <v>660</v>
      </c>
      <c r="C595" s="51" t="s">
        <v>57</v>
      </c>
      <c r="D595" s="51" t="s">
        <v>57</v>
      </c>
      <c r="E595" s="51" t="s">
        <v>57</v>
      </c>
      <c r="F595" s="51" t="s">
        <v>57</v>
      </c>
      <c r="G595" s="51" t="s">
        <v>58</v>
      </c>
      <c r="H595" s="51" t="s">
        <v>443</v>
      </c>
      <c r="I595" s="51" t="s">
        <v>60</v>
      </c>
      <c r="J595" s="51" t="s">
        <v>58</v>
      </c>
      <c r="K595" s="51" t="s">
        <v>657</v>
      </c>
      <c r="L595" s="51" t="s">
        <v>59</v>
      </c>
    </row>
    <row r="596" spans="1:12" x14ac:dyDescent="0.2">
      <c r="A596" s="53">
        <v>5059</v>
      </c>
      <c r="B596" s="51" t="s">
        <v>661</v>
      </c>
      <c r="C596" s="51" t="s">
        <v>57</v>
      </c>
      <c r="D596" s="51" t="s">
        <v>57</v>
      </c>
      <c r="E596" s="51" t="s">
        <v>57</v>
      </c>
      <c r="F596" s="51" t="s">
        <v>57</v>
      </c>
      <c r="G596" s="51" t="s">
        <v>58</v>
      </c>
      <c r="H596" s="51" t="s">
        <v>443</v>
      </c>
      <c r="I596" s="51" t="s">
        <v>60</v>
      </c>
      <c r="J596" s="51" t="s">
        <v>58</v>
      </c>
      <c r="K596" s="51" t="s">
        <v>657</v>
      </c>
      <c r="L596" s="51" t="s">
        <v>59</v>
      </c>
    </row>
    <row r="597" spans="1:12" x14ac:dyDescent="0.2">
      <c r="A597" s="53">
        <v>5060</v>
      </c>
      <c r="B597" s="51" t="s">
        <v>662</v>
      </c>
      <c r="C597" s="51" t="s">
        <v>57</v>
      </c>
      <c r="D597" s="51" t="s">
        <v>57</v>
      </c>
      <c r="E597" s="51" t="s">
        <v>57</v>
      </c>
      <c r="F597" s="51" t="s">
        <v>57</v>
      </c>
      <c r="G597" s="51" t="s">
        <v>58</v>
      </c>
      <c r="H597" s="51" t="s">
        <v>443</v>
      </c>
      <c r="I597" s="51" t="s">
        <v>60</v>
      </c>
      <c r="J597" s="51" t="s">
        <v>58</v>
      </c>
      <c r="K597" s="51" t="s">
        <v>58</v>
      </c>
      <c r="L597" s="51" t="s">
        <v>59</v>
      </c>
    </row>
    <row r="598" spans="1:12" x14ac:dyDescent="0.2">
      <c r="A598" s="53">
        <v>5090</v>
      </c>
      <c r="B598" s="51" t="s">
        <v>663</v>
      </c>
      <c r="C598" s="51" t="s">
        <v>57</v>
      </c>
      <c r="D598" s="51" t="s">
        <v>57</v>
      </c>
      <c r="E598" s="51" t="s">
        <v>57</v>
      </c>
      <c r="F598" s="51" t="s">
        <v>57</v>
      </c>
      <c r="G598" s="51" t="s">
        <v>58</v>
      </c>
      <c r="H598" s="51" t="s">
        <v>443</v>
      </c>
      <c r="I598" s="51" t="s">
        <v>60</v>
      </c>
      <c r="J598" s="51" t="s">
        <v>58</v>
      </c>
      <c r="K598" s="51" t="s">
        <v>58</v>
      </c>
      <c r="L598" s="51" t="s">
        <v>59</v>
      </c>
    </row>
    <row r="599" spans="1:12" x14ac:dyDescent="0.2">
      <c r="A599" s="53">
        <v>5095</v>
      </c>
      <c r="B599" s="51" t="s">
        <v>664</v>
      </c>
      <c r="C599" s="51" t="s">
        <v>57</v>
      </c>
      <c r="D599" s="51" t="s">
        <v>57</v>
      </c>
      <c r="E599" s="51" t="s">
        <v>57</v>
      </c>
      <c r="F599" s="51" t="s">
        <v>57</v>
      </c>
      <c r="G599" s="51" t="s">
        <v>58</v>
      </c>
      <c r="H599" s="51" t="s">
        <v>443</v>
      </c>
      <c r="I599" s="51" t="s">
        <v>60</v>
      </c>
      <c r="J599" s="51" t="s">
        <v>58</v>
      </c>
      <c r="K599" s="51" t="s">
        <v>58</v>
      </c>
      <c r="L599" s="51" t="s">
        <v>59</v>
      </c>
    </row>
    <row r="600" spans="1:12" x14ac:dyDescent="0.2">
      <c r="A600" s="53">
        <v>5100</v>
      </c>
      <c r="B600" s="51" t="s">
        <v>665</v>
      </c>
      <c r="C600" s="51" t="s">
        <v>57</v>
      </c>
      <c r="D600" s="51" t="s">
        <v>57</v>
      </c>
      <c r="E600" s="51" t="s">
        <v>57</v>
      </c>
      <c r="F600" s="51" t="s">
        <v>57</v>
      </c>
      <c r="G600" s="51" t="s">
        <v>58</v>
      </c>
      <c r="H600" s="51" t="s">
        <v>443</v>
      </c>
      <c r="I600" s="51" t="s">
        <v>60</v>
      </c>
      <c r="J600" s="51" t="s">
        <v>58</v>
      </c>
      <c r="K600" s="51" t="s">
        <v>58</v>
      </c>
      <c r="L600" s="51" t="s">
        <v>59</v>
      </c>
    </row>
    <row r="601" spans="1:12" x14ac:dyDescent="0.2">
      <c r="A601" s="53">
        <v>6200</v>
      </c>
      <c r="B601" s="51" t="s">
        <v>666</v>
      </c>
      <c r="C601" s="51" t="s">
        <v>57</v>
      </c>
      <c r="D601" s="51" t="s">
        <v>57</v>
      </c>
      <c r="E601" s="51" t="s">
        <v>57</v>
      </c>
      <c r="F601" s="51" t="s">
        <v>57</v>
      </c>
      <c r="G601" s="51" t="s">
        <v>58</v>
      </c>
      <c r="H601" s="51" t="s">
        <v>443</v>
      </c>
      <c r="I601" s="51" t="s">
        <v>60</v>
      </c>
      <c r="J601" s="51" t="s">
        <v>58</v>
      </c>
      <c r="K601" s="51" t="s">
        <v>58</v>
      </c>
      <c r="L601" s="51" t="s">
        <v>59</v>
      </c>
    </row>
    <row r="602" spans="1:12" x14ac:dyDescent="0.2">
      <c r="A602" s="53">
        <v>6201</v>
      </c>
      <c r="B602" s="51" t="s">
        <v>667</v>
      </c>
      <c r="C602" s="51" t="s">
        <v>57</v>
      </c>
      <c r="D602" s="51" t="s">
        <v>57</v>
      </c>
      <c r="E602" s="51" t="s">
        <v>57</v>
      </c>
      <c r="F602" s="51" t="s">
        <v>57</v>
      </c>
      <c r="G602" s="51" t="s">
        <v>58</v>
      </c>
      <c r="H602" s="51" t="s">
        <v>443</v>
      </c>
      <c r="I602" s="51" t="s">
        <v>60</v>
      </c>
      <c r="J602" s="51" t="s">
        <v>58</v>
      </c>
      <c r="K602" s="51" t="s">
        <v>58</v>
      </c>
      <c r="L602" s="51" t="s">
        <v>59</v>
      </c>
    </row>
    <row r="603" spans="1:12" x14ac:dyDescent="0.2">
      <c r="A603" s="53">
        <v>6202</v>
      </c>
      <c r="B603" s="51" t="s">
        <v>668</v>
      </c>
      <c r="C603" s="51" t="s">
        <v>57</v>
      </c>
      <c r="D603" s="51" t="s">
        <v>57</v>
      </c>
      <c r="E603" s="51" t="s">
        <v>57</v>
      </c>
      <c r="F603" s="51" t="s">
        <v>57</v>
      </c>
      <c r="G603" s="51" t="s">
        <v>58</v>
      </c>
      <c r="H603" s="51" t="s">
        <v>443</v>
      </c>
      <c r="I603" s="51" t="s">
        <v>60</v>
      </c>
      <c r="J603" s="51" t="s">
        <v>58</v>
      </c>
      <c r="K603" s="51" t="s">
        <v>58</v>
      </c>
      <c r="L603" s="51" t="s">
        <v>59</v>
      </c>
    </row>
    <row r="604" spans="1:12" x14ac:dyDescent="0.2">
      <c r="A604" s="53">
        <v>6203</v>
      </c>
      <c r="B604" s="51" t="s">
        <v>669</v>
      </c>
      <c r="C604" s="51" t="s">
        <v>57</v>
      </c>
      <c r="D604" s="51" t="s">
        <v>57</v>
      </c>
      <c r="E604" s="51" t="s">
        <v>57</v>
      </c>
      <c r="F604" s="51" t="s">
        <v>57</v>
      </c>
      <c r="G604" s="51" t="s">
        <v>58</v>
      </c>
      <c r="H604" s="51" t="s">
        <v>443</v>
      </c>
      <c r="I604" s="51" t="s">
        <v>60</v>
      </c>
      <c r="J604" s="51" t="s">
        <v>58</v>
      </c>
      <c r="K604" s="51" t="s">
        <v>58</v>
      </c>
      <c r="L604" s="51" t="s">
        <v>59</v>
      </c>
    </row>
    <row r="605" spans="1:12" x14ac:dyDescent="0.2">
      <c r="A605" s="53">
        <v>6204</v>
      </c>
      <c r="B605" s="51" t="s">
        <v>670</v>
      </c>
      <c r="C605" s="51" t="s">
        <v>57</v>
      </c>
      <c r="D605" s="51" t="s">
        <v>57</v>
      </c>
      <c r="E605" s="51" t="s">
        <v>57</v>
      </c>
      <c r="F605" s="51" t="s">
        <v>57</v>
      </c>
      <c r="G605" s="51" t="s">
        <v>58</v>
      </c>
      <c r="H605" s="51" t="s">
        <v>443</v>
      </c>
      <c r="I605" s="51" t="s">
        <v>60</v>
      </c>
      <c r="J605" s="51" t="s">
        <v>58</v>
      </c>
      <c r="K605" s="51" t="s">
        <v>58</v>
      </c>
      <c r="L605" s="51" t="s">
        <v>59</v>
      </c>
    </row>
    <row r="606" spans="1:12" x14ac:dyDescent="0.2">
      <c r="A606" s="53">
        <v>6205</v>
      </c>
      <c r="B606" s="51" t="s">
        <v>671</v>
      </c>
      <c r="C606" s="51" t="s">
        <v>57</v>
      </c>
      <c r="D606" s="51" t="s">
        <v>57</v>
      </c>
      <c r="E606" s="51" t="s">
        <v>57</v>
      </c>
      <c r="F606" s="51" t="s">
        <v>57</v>
      </c>
      <c r="G606" s="51" t="s">
        <v>58</v>
      </c>
      <c r="H606" s="51" t="s">
        <v>443</v>
      </c>
      <c r="I606" s="51" t="s">
        <v>60</v>
      </c>
      <c r="J606" s="51" t="s">
        <v>58</v>
      </c>
      <c r="K606" s="51" t="s">
        <v>58</v>
      </c>
      <c r="L606" s="51" t="s">
        <v>59</v>
      </c>
    </row>
    <row r="607" spans="1:12" x14ac:dyDescent="0.2">
      <c r="A607" s="53">
        <v>6206</v>
      </c>
      <c r="B607" s="51" t="s">
        <v>672</v>
      </c>
      <c r="C607" s="51" t="s">
        <v>57</v>
      </c>
      <c r="D607" s="51" t="s">
        <v>57</v>
      </c>
      <c r="E607" s="51" t="s">
        <v>57</v>
      </c>
      <c r="F607" s="51" t="s">
        <v>57</v>
      </c>
      <c r="G607" s="51" t="s">
        <v>58</v>
      </c>
      <c r="H607" s="51" t="s">
        <v>443</v>
      </c>
      <c r="I607" s="51" t="s">
        <v>60</v>
      </c>
      <c r="J607" s="51" t="s">
        <v>58</v>
      </c>
      <c r="K607" s="51" t="s">
        <v>58</v>
      </c>
      <c r="L607" s="51" t="s">
        <v>59</v>
      </c>
    </row>
    <row r="608" spans="1:12" x14ac:dyDescent="0.2">
      <c r="A608" s="53">
        <v>6207</v>
      </c>
      <c r="B608" s="51" t="s">
        <v>673</v>
      </c>
      <c r="C608" s="51" t="s">
        <v>57</v>
      </c>
      <c r="D608" s="51" t="s">
        <v>57</v>
      </c>
      <c r="E608" s="51" t="s">
        <v>57</v>
      </c>
      <c r="F608" s="51" t="s">
        <v>57</v>
      </c>
      <c r="G608" s="51" t="s">
        <v>58</v>
      </c>
      <c r="H608" s="51" t="s">
        <v>443</v>
      </c>
      <c r="I608" s="51" t="s">
        <v>60</v>
      </c>
      <c r="J608" s="51" t="s">
        <v>58</v>
      </c>
      <c r="K608" s="51" t="s">
        <v>58</v>
      </c>
      <c r="L608" s="51" t="s">
        <v>59</v>
      </c>
    </row>
    <row r="609" spans="1:12" x14ac:dyDescent="0.2">
      <c r="A609" s="53">
        <v>6208</v>
      </c>
      <c r="B609" s="51" t="s">
        <v>674</v>
      </c>
      <c r="C609" s="51" t="s">
        <v>57</v>
      </c>
      <c r="D609" s="51" t="s">
        <v>57</v>
      </c>
      <c r="E609" s="51" t="s">
        <v>57</v>
      </c>
      <c r="F609" s="51" t="s">
        <v>57</v>
      </c>
      <c r="G609" s="51" t="s">
        <v>58</v>
      </c>
      <c r="H609" s="51" t="s">
        <v>443</v>
      </c>
      <c r="I609" s="51" t="s">
        <v>60</v>
      </c>
      <c r="J609" s="51" t="s">
        <v>58</v>
      </c>
      <c r="K609" s="51" t="s">
        <v>58</v>
      </c>
      <c r="L609" s="51" t="s">
        <v>59</v>
      </c>
    </row>
    <row r="610" spans="1:12" x14ac:dyDescent="0.2">
      <c r="A610" s="53">
        <v>6209</v>
      </c>
      <c r="B610" s="51" t="s">
        <v>675</v>
      </c>
      <c r="C610" s="51" t="s">
        <v>57</v>
      </c>
      <c r="D610" s="51" t="s">
        <v>57</v>
      </c>
      <c r="E610" s="51" t="s">
        <v>57</v>
      </c>
      <c r="F610" s="51" t="s">
        <v>57</v>
      </c>
      <c r="G610" s="51" t="s">
        <v>58</v>
      </c>
      <c r="H610" s="51" t="s">
        <v>443</v>
      </c>
      <c r="I610" s="51" t="s">
        <v>60</v>
      </c>
      <c r="J610" s="51" t="s">
        <v>58</v>
      </c>
      <c r="K610" s="51" t="s">
        <v>58</v>
      </c>
      <c r="L610" s="51" t="s">
        <v>59</v>
      </c>
    </row>
    <row r="611" spans="1:12" x14ac:dyDescent="0.2">
      <c r="A611" s="53">
        <v>6210</v>
      </c>
      <c r="B611" s="51" t="s">
        <v>676</v>
      </c>
      <c r="C611" s="51" t="s">
        <v>57</v>
      </c>
      <c r="D611" s="51" t="s">
        <v>57</v>
      </c>
      <c r="E611" s="51" t="s">
        <v>57</v>
      </c>
      <c r="F611" s="51" t="s">
        <v>57</v>
      </c>
      <c r="G611" s="51" t="s">
        <v>58</v>
      </c>
      <c r="H611" s="51" t="s">
        <v>443</v>
      </c>
      <c r="I611" s="51" t="s">
        <v>60</v>
      </c>
      <c r="J611" s="51" t="s">
        <v>58</v>
      </c>
      <c r="K611" s="51" t="s">
        <v>58</v>
      </c>
      <c r="L611" s="51" t="s">
        <v>59</v>
      </c>
    </row>
    <row r="612" spans="1:12" x14ac:dyDescent="0.2">
      <c r="A612" s="53">
        <v>6211</v>
      </c>
      <c r="B612" s="51" t="s">
        <v>677</v>
      </c>
      <c r="C612" s="51" t="s">
        <v>57</v>
      </c>
      <c r="D612" s="51" t="s">
        <v>57</v>
      </c>
      <c r="E612" s="51" t="s">
        <v>57</v>
      </c>
      <c r="F612" s="51" t="s">
        <v>57</v>
      </c>
      <c r="G612" s="51" t="s">
        <v>58</v>
      </c>
      <c r="H612" s="51" t="s">
        <v>443</v>
      </c>
      <c r="I612" s="51" t="s">
        <v>60</v>
      </c>
      <c r="J612" s="51" t="s">
        <v>58</v>
      </c>
      <c r="K612" s="51" t="s">
        <v>58</v>
      </c>
      <c r="L612" s="51" t="s">
        <v>59</v>
      </c>
    </row>
    <row r="613" spans="1:12" x14ac:dyDescent="0.2">
      <c r="A613" s="53">
        <v>6212</v>
      </c>
      <c r="B613" s="51" t="s">
        <v>678</v>
      </c>
      <c r="C613" s="51" t="s">
        <v>57</v>
      </c>
      <c r="D613" s="51" t="s">
        <v>57</v>
      </c>
      <c r="E613" s="51" t="s">
        <v>57</v>
      </c>
      <c r="F613" s="51" t="s">
        <v>57</v>
      </c>
      <c r="G613" s="51" t="s">
        <v>58</v>
      </c>
      <c r="H613" s="51" t="s">
        <v>443</v>
      </c>
      <c r="I613" s="51" t="s">
        <v>60</v>
      </c>
      <c r="J613" s="51" t="s">
        <v>58</v>
      </c>
      <c r="K613" s="51" t="s">
        <v>58</v>
      </c>
      <c r="L613" s="51" t="s">
        <v>59</v>
      </c>
    </row>
    <row r="614" spans="1:12" x14ac:dyDescent="0.2">
      <c r="A614" s="53">
        <v>6213</v>
      </c>
      <c r="B614" s="51" t="s">
        <v>679</v>
      </c>
      <c r="C614" s="51" t="s">
        <v>57</v>
      </c>
      <c r="D614" s="51" t="s">
        <v>57</v>
      </c>
      <c r="E614" s="51" t="s">
        <v>57</v>
      </c>
      <c r="F614" s="51" t="s">
        <v>57</v>
      </c>
      <c r="G614" s="51" t="s">
        <v>58</v>
      </c>
      <c r="H614" s="51" t="s">
        <v>443</v>
      </c>
      <c r="I614" s="51" t="s">
        <v>60</v>
      </c>
      <c r="J614" s="51" t="s">
        <v>58</v>
      </c>
      <c r="K614" s="51" t="s">
        <v>58</v>
      </c>
      <c r="L614" s="51" t="s">
        <v>59</v>
      </c>
    </row>
    <row r="615" spans="1:12" x14ac:dyDescent="0.2">
      <c r="A615" s="53">
        <v>6214</v>
      </c>
      <c r="B615" s="51" t="s">
        <v>680</v>
      </c>
      <c r="C615" s="51" t="s">
        <v>57</v>
      </c>
      <c r="D615" s="51" t="s">
        <v>57</v>
      </c>
      <c r="E615" s="51" t="s">
        <v>57</v>
      </c>
      <c r="F615" s="51" t="s">
        <v>57</v>
      </c>
      <c r="G615" s="51" t="s">
        <v>58</v>
      </c>
      <c r="H615" s="51" t="s">
        <v>443</v>
      </c>
      <c r="I615" s="51" t="s">
        <v>60</v>
      </c>
      <c r="J615" s="51" t="s">
        <v>58</v>
      </c>
      <c r="K615" s="51" t="s">
        <v>58</v>
      </c>
      <c r="L615" s="51" t="s">
        <v>59</v>
      </c>
    </row>
    <row r="616" spans="1:12" x14ac:dyDescent="0.2">
      <c r="A616" s="53">
        <v>6215</v>
      </c>
      <c r="B616" s="51" t="s">
        <v>681</v>
      </c>
      <c r="C616" s="51" t="s">
        <v>57</v>
      </c>
      <c r="D616" s="51" t="s">
        <v>57</v>
      </c>
      <c r="E616" s="51" t="s">
        <v>57</v>
      </c>
      <c r="F616" s="51" t="s">
        <v>57</v>
      </c>
      <c r="G616" s="51" t="s">
        <v>58</v>
      </c>
      <c r="H616" s="51" t="s">
        <v>443</v>
      </c>
      <c r="I616" s="51" t="s">
        <v>60</v>
      </c>
      <c r="J616" s="51" t="s">
        <v>58</v>
      </c>
      <c r="K616" s="51" t="s">
        <v>58</v>
      </c>
      <c r="L616" s="51" t="s">
        <v>59</v>
      </c>
    </row>
    <row r="617" spans="1:12" x14ac:dyDescent="0.2">
      <c r="A617" s="53">
        <v>6299</v>
      </c>
      <c r="B617" s="51" t="s">
        <v>682</v>
      </c>
      <c r="C617" s="51" t="s">
        <v>57</v>
      </c>
      <c r="D617" s="51" t="s">
        <v>57</v>
      </c>
      <c r="E617" s="51" t="s">
        <v>57</v>
      </c>
      <c r="F617" s="51" t="s">
        <v>57</v>
      </c>
      <c r="G617" s="51" t="s">
        <v>58</v>
      </c>
      <c r="H617" s="51" t="s">
        <v>443</v>
      </c>
      <c r="I617" s="51" t="s">
        <v>60</v>
      </c>
      <c r="J617" s="51" t="s">
        <v>58</v>
      </c>
      <c r="K617" s="51" t="s">
        <v>58</v>
      </c>
      <c r="L617" s="51" t="s">
        <v>59</v>
      </c>
    </row>
    <row r="618" spans="1:12" x14ac:dyDescent="0.2">
      <c r="A618" s="53">
        <v>8000</v>
      </c>
      <c r="B618" s="51" t="s">
        <v>683</v>
      </c>
      <c r="C618" s="51" t="s">
        <v>57</v>
      </c>
      <c r="D618" s="51" t="s">
        <v>57</v>
      </c>
      <c r="E618" s="51" t="s">
        <v>57</v>
      </c>
      <c r="F618" s="51" t="s">
        <v>57</v>
      </c>
      <c r="G618" s="51" t="s">
        <v>58</v>
      </c>
      <c r="H618" s="51" t="s">
        <v>443</v>
      </c>
      <c r="I618" s="51" t="s">
        <v>60</v>
      </c>
      <c r="J618" s="51" t="s">
        <v>58</v>
      </c>
      <c r="K618" s="51" t="s">
        <v>684</v>
      </c>
      <c r="L618" s="51" t="s">
        <v>59</v>
      </c>
    </row>
    <row r="619" spans="1:12" x14ac:dyDescent="0.2">
      <c r="A619" s="53">
        <v>8001</v>
      </c>
      <c r="B619" s="51" t="s">
        <v>685</v>
      </c>
      <c r="C619" s="51" t="s">
        <v>57</v>
      </c>
      <c r="D619" s="51" t="s">
        <v>57</v>
      </c>
      <c r="E619" s="51" t="s">
        <v>57</v>
      </c>
      <c r="F619" s="51" t="s">
        <v>57</v>
      </c>
      <c r="G619" s="51" t="s">
        <v>58</v>
      </c>
      <c r="H619" s="51" t="s">
        <v>443</v>
      </c>
      <c r="I619" s="51" t="s">
        <v>60</v>
      </c>
      <c r="J619" s="51" t="s">
        <v>58</v>
      </c>
      <c r="K619" s="51" t="s">
        <v>58</v>
      </c>
      <c r="L619" s="51" t="s">
        <v>59</v>
      </c>
    </row>
    <row r="620" spans="1:12" x14ac:dyDescent="0.2">
      <c r="A620" s="53">
        <v>8002</v>
      </c>
      <c r="B620" s="51" t="s">
        <v>686</v>
      </c>
      <c r="C620" s="51" t="s">
        <v>57</v>
      </c>
      <c r="D620" s="51" t="s">
        <v>57</v>
      </c>
      <c r="E620" s="51" t="s">
        <v>57</v>
      </c>
      <c r="F620" s="51" t="s">
        <v>57</v>
      </c>
      <c r="G620" s="51" t="s">
        <v>58</v>
      </c>
      <c r="H620" s="51" t="s">
        <v>443</v>
      </c>
      <c r="I620" s="51" t="s">
        <v>60</v>
      </c>
      <c r="J620" s="51" t="s">
        <v>58</v>
      </c>
      <c r="K620" s="51" t="s">
        <v>58</v>
      </c>
      <c r="L620" s="51" t="s">
        <v>59</v>
      </c>
    </row>
    <row r="621" spans="1:12" x14ac:dyDescent="0.2">
      <c r="A621" s="53">
        <v>8003</v>
      </c>
      <c r="B621" s="51" t="s">
        <v>687</v>
      </c>
      <c r="C621" s="51" t="s">
        <v>57</v>
      </c>
      <c r="D621" s="51" t="s">
        <v>57</v>
      </c>
      <c r="E621" s="51" t="s">
        <v>57</v>
      </c>
      <c r="F621" s="51" t="s">
        <v>57</v>
      </c>
      <c r="G621" s="51" t="s">
        <v>58</v>
      </c>
      <c r="H621" s="51" t="s">
        <v>443</v>
      </c>
      <c r="I621" s="51" t="s">
        <v>60</v>
      </c>
      <c r="J621" s="51" t="s">
        <v>58</v>
      </c>
      <c r="K621" s="51" t="s">
        <v>58</v>
      </c>
      <c r="L621" s="51" t="s">
        <v>59</v>
      </c>
    </row>
    <row r="622" spans="1:12" x14ac:dyDescent="0.2">
      <c r="A622" s="53">
        <v>8004</v>
      </c>
      <c r="B622" s="51" t="s">
        <v>688</v>
      </c>
      <c r="C622" s="51" t="s">
        <v>57</v>
      </c>
      <c r="D622" s="51" t="s">
        <v>57</v>
      </c>
      <c r="E622" s="51" t="s">
        <v>57</v>
      </c>
      <c r="F622" s="51" t="s">
        <v>57</v>
      </c>
      <c r="G622" s="51" t="s">
        <v>58</v>
      </c>
      <c r="H622" s="51" t="s">
        <v>443</v>
      </c>
      <c r="I622" s="51" t="s">
        <v>60</v>
      </c>
      <c r="J622" s="51" t="s">
        <v>58</v>
      </c>
      <c r="K622" s="51" t="s">
        <v>58</v>
      </c>
      <c r="L622" s="51" t="s">
        <v>59</v>
      </c>
    </row>
    <row r="623" spans="1:12" x14ac:dyDescent="0.2">
      <c r="A623" s="53">
        <v>8005</v>
      </c>
      <c r="B623" s="51" t="s">
        <v>689</v>
      </c>
      <c r="C623" s="51" t="s">
        <v>57</v>
      </c>
      <c r="D623" s="51" t="s">
        <v>57</v>
      </c>
      <c r="E623" s="51" t="s">
        <v>57</v>
      </c>
      <c r="F623" s="51" t="s">
        <v>57</v>
      </c>
      <c r="G623" s="51" t="s">
        <v>58</v>
      </c>
      <c r="H623" s="51" t="s">
        <v>443</v>
      </c>
      <c r="I623" s="51" t="s">
        <v>60</v>
      </c>
      <c r="J623" s="51" t="s">
        <v>58</v>
      </c>
      <c r="K623" s="51" t="s">
        <v>58</v>
      </c>
      <c r="L623" s="51" t="s">
        <v>59</v>
      </c>
    </row>
    <row r="624" spans="1:12" x14ac:dyDescent="0.2">
      <c r="A624" s="53">
        <v>8006</v>
      </c>
      <c r="B624" s="51" t="s">
        <v>690</v>
      </c>
      <c r="C624" s="51" t="s">
        <v>57</v>
      </c>
      <c r="D624" s="51" t="s">
        <v>57</v>
      </c>
      <c r="E624" s="51" t="s">
        <v>57</v>
      </c>
      <c r="F624" s="51" t="s">
        <v>57</v>
      </c>
      <c r="G624" s="51" t="s">
        <v>58</v>
      </c>
      <c r="H624" s="51" t="s">
        <v>443</v>
      </c>
      <c r="I624" s="51" t="s">
        <v>60</v>
      </c>
      <c r="J624" s="51" t="s">
        <v>58</v>
      </c>
      <c r="K624" s="51" t="s">
        <v>58</v>
      </c>
      <c r="L624" s="51" t="s">
        <v>59</v>
      </c>
    </row>
    <row r="625" spans="1:12" x14ac:dyDescent="0.2">
      <c r="A625" s="53">
        <v>8010</v>
      </c>
      <c r="B625" s="51" t="s">
        <v>691</v>
      </c>
      <c r="C625" s="51" t="s">
        <v>57</v>
      </c>
      <c r="D625" s="51" t="s">
        <v>57</v>
      </c>
      <c r="E625" s="51" t="s">
        <v>57</v>
      </c>
      <c r="F625" s="51" t="s">
        <v>57</v>
      </c>
      <c r="G625" s="51" t="s">
        <v>58</v>
      </c>
      <c r="H625" s="51" t="s">
        <v>443</v>
      </c>
      <c r="I625" s="51" t="s">
        <v>60</v>
      </c>
      <c r="J625" s="51" t="s">
        <v>58</v>
      </c>
      <c r="K625" s="51" t="s">
        <v>692</v>
      </c>
      <c r="L625" s="51" t="s">
        <v>59</v>
      </c>
    </row>
    <row r="626" spans="1:12" x14ac:dyDescent="0.2">
      <c r="A626" s="53">
        <v>8011</v>
      </c>
      <c r="B626" s="51" t="s">
        <v>693</v>
      </c>
      <c r="C626" s="51" t="s">
        <v>57</v>
      </c>
      <c r="D626" s="51" t="s">
        <v>57</v>
      </c>
      <c r="E626" s="51" t="s">
        <v>57</v>
      </c>
      <c r="F626" s="51" t="s">
        <v>57</v>
      </c>
      <c r="G626" s="51" t="s">
        <v>58</v>
      </c>
      <c r="H626" s="51" t="s">
        <v>443</v>
      </c>
      <c r="I626" s="51" t="s">
        <v>60</v>
      </c>
      <c r="J626" s="51" t="s">
        <v>58</v>
      </c>
      <c r="K626" s="51" t="s">
        <v>692</v>
      </c>
      <c r="L626" s="51" t="s">
        <v>59</v>
      </c>
    </row>
    <row r="627" spans="1:12" x14ac:dyDescent="0.2">
      <c r="A627" s="53">
        <v>8012</v>
      </c>
      <c r="B627" s="51" t="s">
        <v>694</v>
      </c>
      <c r="C627" s="51" t="s">
        <v>57</v>
      </c>
      <c r="D627" s="51" t="s">
        <v>57</v>
      </c>
      <c r="E627" s="51" t="s">
        <v>57</v>
      </c>
      <c r="F627" s="51" t="s">
        <v>57</v>
      </c>
      <c r="G627" s="51" t="s">
        <v>58</v>
      </c>
      <c r="H627" s="51" t="s">
        <v>443</v>
      </c>
      <c r="I627" s="51" t="s">
        <v>60</v>
      </c>
      <c r="J627" s="51" t="s">
        <v>58</v>
      </c>
      <c r="K627" s="51" t="s">
        <v>692</v>
      </c>
      <c r="L627" s="51" t="s">
        <v>59</v>
      </c>
    </row>
    <row r="628" spans="1:12" x14ac:dyDescent="0.2">
      <c r="A628" s="53">
        <v>8013</v>
      </c>
      <c r="B628" s="51" t="s">
        <v>695</v>
      </c>
      <c r="C628" s="51" t="s">
        <v>57</v>
      </c>
      <c r="D628" s="51" t="s">
        <v>57</v>
      </c>
      <c r="E628" s="51" t="s">
        <v>57</v>
      </c>
      <c r="F628" s="51" t="s">
        <v>57</v>
      </c>
      <c r="G628" s="51" t="s">
        <v>58</v>
      </c>
      <c r="H628" s="51" t="s">
        <v>443</v>
      </c>
      <c r="I628" s="51" t="s">
        <v>60</v>
      </c>
      <c r="J628" s="51" t="s">
        <v>58</v>
      </c>
      <c r="K628" s="51" t="s">
        <v>692</v>
      </c>
      <c r="L628" s="51" t="s">
        <v>59</v>
      </c>
    </row>
    <row r="629" spans="1:12" x14ac:dyDescent="0.2">
      <c r="A629" s="53">
        <v>8014</v>
      </c>
      <c r="B629" s="51" t="s">
        <v>696</v>
      </c>
      <c r="C629" s="51" t="s">
        <v>57</v>
      </c>
      <c r="D629" s="51" t="s">
        <v>57</v>
      </c>
      <c r="E629" s="51" t="s">
        <v>57</v>
      </c>
      <c r="F629" s="51" t="s">
        <v>57</v>
      </c>
      <c r="G629" s="51" t="s">
        <v>58</v>
      </c>
      <c r="H629" s="51" t="s">
        <v>443</v>
      </c>
      <c r="I629" s="51" t="s">
        <v>60</v>
      </c>
      <c r="J629" s="51" t="s">
        <v>58</v>
      </c>
      <c r="K629" s="51" t="s">
        <v>692</v>
      </c>
      <c r="L629" s="51" t="s">
        <v>59</v>
      </c>
    </row>
    <row r="630" spans="1:12" x14ac:dyDescent="0.2">
      <c r="A630" s="53">
        <v>8015</v>
      </c>
      <c r="B630" s="51" t="s">
        <v>697</v>
      </c>
      <c r="C630" s="51" t="s">
        <v>57</v>
      </c>
      <c r="D630" s="51" t="s">
        <v>57</v>
      </c>
      <c r="E630" s="51" t="s">
        <v>57</v>
      </c>
      <c r="F630" s="51" t="s">
        <v>57</v>
      </c>
      <c r="G630" s="51" t="s">
        <v>58</v>
      </c>
      <c r="H630" s="51" t="s">
        <v>443</v>
      </c>
      <c r="I630" s="51" t="s">
        <v>60</v>
      </c>
      <c r="J630" s="51" t="s">
        <v>58</v>
      </c>
      <c r="K630" s="51" t="s">
        <v>692</v>
      </c>
      <c r="L630" s="51" t="s">
        <v>59</v>
      </c>
    </row>
    <row r="631" spans="1:12" x14ac:dyDescent="0.2">
      <c r="A631" s="53">
        <v>8016</v>
      </c>
      <c r="B631" s="51" t="s">
        <v>698</v>
      </c>
      <c r="C631" s="51" t="s">
        <v>57</v>
      </c>
      <c r="D631" s="51" t="s">
        <v>57</v>
      </c>
      <c r="E631" s="51" t="s">
        <v>57</v>
      </c>
      <c r="F631" s="51" t="s">
        <v>57</v>
      </c>
      <c r="G631" s="51" t="s">
        <v>58</v>
      </c>
      <c r="H631" s="51" t="s">
        <v>443</v>
      </c>
      <c r="I631" s="51" t="s">
        <v>60</v>
      </c>
      <c r="J631" s="51" t="s">
        <v>58</v>
      </c>
      <c r="K631" s="51" t="s">
        <v>692</v>
      </c>
      <c r="L631" s="51" t="s">
        <v>59</v>
      </c>
    </row>
    <row r="632" spans="1:12" x14ac:dyDescent="0.2">
      <c r="A632" s="53">
        <v>8017</v>
      </c>
      <c r="B632" s="51" t="s">
        <v>699</v>
      </c>
      <c r="C632" s="51" t="s">
        <v>57</v>
      </c>
      <c r="D632" s="51" t="s">
        <v>57</v>
      </c>
      <c r="E632" s="51" t="s">
        <v>57</v>
      </c>
      <c r="F632" s="51" t="s">
        <v>57</v>
      </c>
      <c r="G632" s="51" t="s">
        <v>58</v>
      </c>
      <c r="H632" s="51" t="s">
        <v>443</v>
      </c>
      <c r="I632" s="51" t="s">
        <v>60</v>
      </c>
      <c r="J632" s="51" t="s">
        <v>58</v>
      </c>
      <c r="K632" s="51" t="s">
        <v>692</v>
      </c>
      <c r="L632" s="51" t="s">
        <v>59</v>
      </c>
    </row>
    <row r="633" spans="1:12" x14ac:dyDescent="0.2">
      <c r="A633" s="53">
        <v>8018</v>
      </c>
      <c r="B633" s="51" t="s">
        <v>700</v>
      </c>
      <c r="C633" s="51" t="s">
        <v>57</v>
      </c>
      <c r="D633" s="51" t="s">
        <v>57</v>
      </c>
      <c r="E633" s="51" t="s">
        <v>57</v>
      </c>
      <c r="F633" s="51" t="s">
        <v>57</v>
      </c>
      <c r="G633" s="51" t="s">
        <v>58</v>
      </c>
      <c r="H633" s="51" t="s">
        <v>443</v>
      </c>
      <c r="I633" s="51" t="s">
        <v>60</v>
      </c>
      <c r="J633" s="51" t="s">
        <v>58</v>
      </c>
      <c r="K633" s="51" t="s">
        <v>692</v>
      </c>
      <c r="L633" s="51" t="s">
        <v>59</v>
      </c>
    </row>
    <row r="634" spans="1:12" x14ac:dyDescent="0.2">
      <c r="A634" s="53">
        <v>8019</v>
      </c>
      <c r="B634" s="51" t="s">
        <v>701</v>
      </c>
      <c r="C634" s="51" t="s">
        <v>57</v>
      </c>
      <c r="D634" s="51" t="s">
        <v>57</v>
      </c>
      <c r="E634" s="51" t="s">
        <v>57</v>
      </c>
      <c r="F634" s="51" t="s">
        <v>57</v>
      </c>
      <c r="G634" s="51" t="s">
        <v>58</v>
      </c>
      <c r="H634" s="51" t="s">
        <v>443</v>
      </c>
      <c r="I634" s="51" t="s">
        <v>60</v>
      </c>
      <c r="J634" s="51" t="s">
        <v>58</v>
      </c>
      <c r="K634" s="51" t="s">
        <v>692</v>
      </c>
      <c r="L634" s="51" t="s">
        <v>59</v>
      </c>
    </row>
    <row r="635" spans="1:12" x14ac:dyDescent="0.2">
      <c r="A635" s="53">
        <v>8020</v>
      </c>
      <c r="B635" s="51" t="s">
        <v>702</v>
      </c>
      <c r="C635" s="51" t="s">
        <v>57</v>
      </c>
      <c r="D635" s="51" t="s">
        <v>57</v>
      </c>
      <c r="E635" s="51" t="s">
        <v>57</v>
      </c>
      <c r="F635" s="51" t="s">
        <v>57</v>
      </c>
      <c r="G635" s="51" t="s">
        <v>58</v>
      </c>
      <c r="H635" s="51" t="s">
        <v>443</v>
      </c>
      <c r="I635" s="51" t="s">
        <v>60</v>
      </c>
      <c r="J635" s="51" t="s">
        <v>58</v>
      </c>
      <c r="K635" s="51" t="s">
        <v>703</v>
      </c>
      <c r="L635" s="51" t="s">
        <v>59</v>
      </c>
    </row>
    <row r="636" spans="1:12" x14ac:dyDescent="0.2">
      <c r="A636" s="53">
        <v>8021</v>
      </c>
      <c r="B636" s="51" t="s">
        <v>704</v>
      </c>
      <c r="C636" s="51" t="s">
        <v>57</v>
      </c>
      <c r="D636" s="51" t="s">
        <v>57</v>
      </c>
      <c r="E636" s="51" t="s">
        <v>57</v>
      </c>
      <c r="F636" s="51" t="s">
        <v>57</v>
      </c>
      <c r="G636" s="51" t="s">
        <v>58</v>
      </c>
      <c r="H636" s="51" t="s">
        <v>443</v>
      </c>
      <c r="I636" s="51" t="s">
        <v>60</v>
      </c>
      <c r="J636" s="51" t="s">
        <v>58</v>
      </c>
      <c r="K636" s="51" t="s">
        <v>703</v>
      </c>
      <c r="L636" s="51" t="s">
        <v>59</v>
      </c>
    </row>
    <row r="637" spans="1:12" x14ac:dyDescent="0.2">
      <c r="A637" s="53">
        <v>8022</v>
      </c>
      <c r="B637" s="51" t="s">
        <v>705</v>
      </c>
      <c r="C637" s="51" t="s">
        <v>57</v>
      </c>
      <c r="D637" s="51" t="s">
        <v>57</v>
      </c>
      <c r="E637" s="51" t="s">
        <v>57</v>
      </c>
      <c r="F637" s="51" t="s">
        <v>57</v>
      </c>
      <c r="G637" s="51" t="s">
        <v>58</v>
      </c>
      <c r="H637" s="51" t="s">
        <v>443</v>
      </c>
      <c r="I637" s="51" t="s">
        <v>60</v>
      </c>
      <c r="J637" s="51" t="s">
        <v>58</v>
      </c>
      <c r="K637" s="51" t="s">
        <v>703</v>
      </c>
      <c r="L637" s="51" t="s">
        <v>59</v>
      </c>
    </row>
    <row r="638" spans="1:12" x14ac:dyDescent="0.2">
      <c r="A638" s="53">
        <v>8023</v>
      </c>
      <c r="B638" s="51" t="s">
        <v>706</v>
      </c>
      <c r="C638" s="51" t="s">
        <v>57</v>
      </c>
      <c r="D638" s="51" t="s">
        <v>57</v>
      </c>
      <c r="E638" s="51" t="s">
        <v>57</v>
      </c>
      <c r="F638" s="51" t="s">
        <v>57</v>
      </c>
      <c r="G638" s="51" t="s">
        <v>58</v>
      </c>
      <c r="H638" s="51" t="s">
        <v>443</v>
      </c>
      <c r="I638" s="51" t="s">
        <v>60</v>
      </c>
      <c r="J638" s="51" t="s">
        <v>58</v>
      </c>
      <c r="K638" s="51" t="s">
        <v>703</v>
      </c>
      <c r="L638" s="51" t="s">
        <v>59</v>
      </c>
    </row>
    <row r="639" spans="1:12" x14ac:dyDescent="0.2">
      <c r="A639" s="53">
        <v>8024</v>
      </c>
      <c r="B639" s="51" t="s">
        <v>707</v>
      </c>
      <c r="C639" s="51" t="s">
        <v>57</v>
      </c>
      <c r="D639" s="51" t="s">
        <v>57</v>
      </c>
      <c r="E639" s="51" t="s">
        <v>57</v>
      </c>
      <c r="F639" s="51" t="s">
        <v>57</v>
      </c>
      <c r="G639" s="51" t="s">
        <v>58</v>
      </c>
      <c r="H639" s="51" t="s">
        <v>443</v>
      </c>
      <c r="I639" s="51" t="s">
        <v>60</v>
      </c>
      <c r="J639" s="51" t="s">
        <v>58</v>
      </c>
      <c r="K639" s="51" t="s">
        <v>703</v>
      </c>
      <c r="L639" s="51" t="s">
        <v>59</v>
      </c>
    </row>
    <row r="640" spans="1:12" x14ac:dyDescent="0.2">
      <c r="A640" s="53">
        <v>8025</v>
      </c>
      <c r="B640" s="51" t="s">
        <v>708</v>
      </c>
      <c r="C640" s="51" t="s">
        <v>57</v>
      </c>
      <c r="D640" s="51" t="s">
        <v>57</v>
      </c>
      <c r="E640" s="51" t="s">
        <v>57</v>
      </c>
      <c r="F640" s="51" t="s">
        <v>57</v>
      </c>
      <c r="G640" s="51" t="s">
        <v>58</v>
      </c>
      <c r="H640" s="51" t="s">
        <v>443</v>
      </c>
      <c r="I640" s="51" t="s">
        <v>60</v>
      </c>
      <c r="J640" s="51" t="s">
        <v>58</v>
      </c>
      <c r="K640" s="51" t="s">
        <v>703</v>
      </c>
      <c r="L640" s="51" t="s">
        <v>59</v>
      </c>
    </row>
    <row r="641" spans="1:12" x14ac:dyDescent="0.2">
      <c r="A641" s="53">
        <v>8026</v>
      </c>
      <c r="B641" s="51" t="s">
        <v>709</v>
      </c>
      <c r="C641" s="51" t="s">
        <v>57</v>
      </c>
      <c r="D641" s="51" t="s">
        <v>57</v>
      </c>
      <c r="E641" s="51" t="s">
        <v>57</v>
      </c>
      <c r="F641" s="51" t="s">
        <v>57</v>
      </c>
      <c r="G641" s="51" t="s">
        <v>58</v>
      </c>
      <c r="H641" s="51" t="s">
        <v>443</v>
      </c>
      <c r="I641" s="51" t="s">
        <v>60</v>
      </c>
      <c r="J641" s="51" t="s">
        <v>58</v>
      </c>
      <c r="K641" s="51" t="s">
        <v>703</v>
      </c>
      <c r="L641" s="51" t="s">
        <v>59</v>
      </c>
    </row>
    <row r="642" spans="1:12" x14ac:dyDescent="0.2">
      <c r="A642" s="53">
        <v>8027</v>
      </c>
      <c r="B642" s="51" t="s">
        <v>710</v>
      </c>
      <c r="C642" s="51" t="s">
        <v>57</v>
      </c>
      <c r="D642" s="51" t="s">
        <v>57</v>
      </c>
      <c r="E642" s="51" t="s">
        <v>57</v>
      </c>
      <c r="F642" s="51" t="s">
        <v>57</v>
      </c>
      <c r="G642" s="51" t="s">
        <v>58</v>
      </c>
      <c r="H642" s="51" t="s">
        <v>443</v>
      </c>
      <c r="I642" s="51" t="s">
        <v>60</v>
      </c>
      <c r="J642" s="51" t="s">
        <v>58</v>
      </c>
      <c r="K642" s="51" t="s">
        <v>703</v>
      </c>
      <c r="L642" s="51" t="s">
        <v>59</v>
      </c>
    </row>
    <row r="643" spans="1:12" x14ac:dyDescent="0.2">
      <c r="A643" s="53">
        <v>8028</v>
      </c>
      <c r="B643" s="51" t="s">
        <v>711</v>
      </c>
      <c r="C643" s="51" t="s">
        <v>57</v>
      </c>
      <c r="D643" s="51" t="s">
        <v>57</v>
      </c>
      <c r="E643" s="51" t="s">
        <v>57</v>
      </c>
      <c r="F643" s="51" t="s">
        <v>57</v>
      </c>
      <c r="G643" s="51" t="s">
        <v>58</v>
      </c>
      <c r="H643" s="51" t="s">
        <v>443</v>
      </c>
      <c r="I643" s="51" t="s">
        <v>60</v>
      </c>
      <c r="J643" s="51" t="s">
        <v>58</v>
      </c>
      <c r="K643" s="51" t="s">
        <v>703</v>
      </c>
      <c r="L643" s="51" t="s">
        <v>59</v>
      </c>
    </row>
    <row r="644" spans="1:12" x14ac:dyDescent="0.2">
      <c r="A644" s="53">
        <v>8029</v>
      </c>
      <c r="B644" s="51" t="s">
        <v>712</v>
      </c>
      <c r="C644" s="51" t="s">
        <v>57</v>
      </c>
      <c r="D644" s="51" t="s">
        <v>57</v>
      </c>
      <c r="E644" s="51" t="s">
        <v>57</v>
      </c>
      <c r="F644" s="51" t="s">
        <v>57</v>
      </c>
      <c r="G644" s="51" t="s">
        <v>58</v>
      </c>
      <c r="H644" s="51" t="s">
        <v>443</v>
      </c>
      <c r="I644" s="51" t="s">
        <v>60</v>
      </c>
      <c r="J644" s="51" t="s">
        <v>58</v>
      </c>
      <c r="K644" s="51" t="s">
        <v>703</v>
      </c>
      <c r="L644" s="51" t="s">
        <v>59</v>
      </c>
    </row>
    <row r="645" spans="1:12" x14ac:dyDescent="0.2">
      <c r="A645" s="53">
        <v>8030</v>
      </c>
      <c r="B645" s="51" t="s">
        <v>713</v>
      </c>
      <c r="C645" s="51" t="s">
        <v>57</v>
      </c>
      <c r="D645" s="51" t="s">
        <v>57</v>
      </c>
      <c r="E645" s="51" t="s">
        <v>57</v>
      </c>
      <c r="F645" s="51" t="s">
        <v>57</v>
      </c>
      <c r="G645" s="51" t="s">
        <v>58</v>
      </c>
      <c r="H645" s="51" t="s">
        <v>443</v>
      </c>
      <c r="I645" s="51" t="s">
        <v>60</v>
      </c>
      <c r="J645" s="51" t="s">
        <v>58</v>
      </c>
      <c r="K645" s="51" t="s">
        <v>714</v>
      </c>
      <c r="L645" s="51" t="s">
        <v>59</v>
      </c>
    </row>
    <row r="646" spans="1:12" x14ac:dyDescent="0.2">
      <c r="A646" s="53">
        <v>8031</v>
      </c>
      <c r="B646" s="51" t="s">
        <v>715</v>
      </c>
      <c r="C646" s="51" t="s">
        <v>57</v>
      </c>
      <c r="D646" s="51" t="s">
        <v>57</v>
      </c>
      <c r="E646" s="51" t="s">
        <v>57</v>
      </c>
      <c r="F646" s="51" t="s">
        <v>57</v>
      </c>
      <c r="G646" s="51" t="s">
        <v>58</v>
      </c>
      <c r="H646" s="51" t="s">
        <v>443</v>
      </c>
      <c r="I646" s="51" t="s">
        <v>60</v>
      </c>
      <c r="J646" s="51" t="s">
        <v>58</v>
      </c>
      <c r="K646" s="51" t="s">
        <v>714</v>
      </c>
      <c r="L646" s="51" t="s">
        <v>59</v>
      </c>
    </row>
    <row r="647" spans="1:12" x14ac:dyDescent="0.2">
      <c r="A647" s="53">
        <v>8032</v>
      </c>
      <c r="B647" s="51" t="s">
        <v>716</v>
      </c>
      <c r="C647" s="51" t="s">
        <v>57</v>
      </c>
      <c r="D647" s="51" t="s">
        <v>57</v>
      </c>
      <c r="E647" s="51" t="s">
        <v>57</v>
      </c>
      <c r="F647" s="51" t="s">
        <v>57</v>
      </c>
      <c r="G647" s="51" t="s">
        <v>58</v>
      </c>
      <c r="H647" s="51" t="s">
        <v>443</v>
      </c>
      <c r="I647" s="51" t="s">
        <v>60</v>
      </c>
      <c r="J647" s="51" t="s">
        <v>58</v>
      </c>
      <c r="K647" s="51" t="s">
        <v>714</v>
      </c>
      <c r="L647" s="51" t="s">
        <v>59</v>
      </c>
    </row>
    <row r="648" spans="1:12" x14ac:dyDescent="0.2">
      <c r="A648" s="53">
        <v>8033</v>
      </c>
      <c r="B648" s="51" t="s">
        <v>717</v>
      </c>
      <c r="C648" s="51" t="s">
        <v>57</v>
      </c>
      <c r="D648" s="51" t="s">
        <v>57</v>
      </c>
      <c r="E648" s="51" t="s">
        <v>57</v>
      </c>
      <c r="F648" s="51" t="s">
        <v>57</v>
      </c>
      <c r="G648" s="51" t="s">
        <v>58</v>
      </c>
      <c r="H648" s="51" t="s">
        <v>443</v>
      </c>
      <c r="I648" s="51" t="s">
        <v>60</v>
      </c>
      <c r="J648" s="51" t="s">
        <v>58</v>
      </c>
      <c r="K648" s="51" t="s">
        <v>714</v>
      </c>
      <c r="L648" s="51" t="s">
        <v>59</v>
      </c>
    </row>
    <row r="649" spans="1:12" x14ac:dyDescent="0.2">
      <c r="A649" s="53">
        <v>8034</v>
      </c>
      <c r="B649" s="51" t="s">
        <v>718</v>
      </c>
      <c r="C649" s="51" t="s">
        <v>57</v>
      </c>
      <c r="D649" s="51" t="s">
        <v>57</v>
      </c>
      <c r="E649" s="51" t="s">
        <v>57</v>
      </c>
      <c r="F649" s="51" t="s">
        <v>57</v>
      </c>
      <c r="G649" s="51" t="s">
        <v>58</v>
      </c>
      <c r="H649" s="51" t="s">
        <v>443</v>
      </c>
      <c r="I649" s="51" t="s">
        <v>60</v>
      </c>
      <c r="J649" s="51" t="s">
        <v>58</v>
      </c>
      <c r="K649" s="51" t="s">
        <v>714</v>
      </c>
      <c r="L649" s="51" t="s">
        <v>59</v>
      </c>
    </row>
    <row r="650" spans="1:12" x14ac:dyDescent="0.2">
      <c r="A650" s="53">
        <v>8035</v>
      </c>
      <c r="B650" s="51" t="s">
        <v>719</v>
      </c>
      <c r="C650" s="51" t="s">
        <v>57</v>
      </c>
      <c r="D650" s="51" t="s">
        <v>57</v>
      </c>
      <c r="E650" s="51" t="s">
        <v>57</v>
      </c>
      <c r="F650" s="51" t="s">
        <v>57</v>
      </c>
      <c r="G650" s="51" t="s">
        <v>58</v>
      </c>
      <c r="H650" s="51" t="s">
        <v>443</v>
      </c>
      <c r="I650" s="51" t="s">
        <v>60</v>
      </c>
      <c r="J650" s="51" t="s">
        <v>58</v>
      </c>
      <c r="K650" s="51" t="s">
        <v>714</v>
      </c>
      <c r="L650" s="51" t="s">
        <v>59</v>
      </c>
    </row>
    <row r="651" spans="1:12" x14ac:dyDescent="0.2">
      <c r="A651" s="53">
        <v>8040</v>
      </c>
      <c r="B651" s="51" t="s">
        <v>720</v>
      </c>
      <c r="C651" s="51" t="s">
        <v>57</v>
      </c>
      <c r="D651" s="51" t="s">
        <v>57</v>
      </c>
      <c r="E651" s="51" t="s">
        <v>57</v>
      </c>
      <c r="F651" s="51" t="s">
        <v>57</v>
      </c>
      <c r="G651" s="51" t="s">
        <v>58</v>
      </c>
      <c r="H651" s="51" t="s">
        <v>443</v>
      </c>
      <c r="I651" s="51" t="s">
        <v>60</v>
      </c>
      <c r="J651" s="51" t="s">
        <v>58</v>
      </c>
      <c r="K651" s="51" t="s">
        <v>721</v>
      </c>
      <c r="L651" s="51" t="s">
        <v>59</v>
      </c>
    </row>
    <row r="652" spans="1:12" x14ac:dyDescent="0.2">
      <c r="A652" s="53">
        <v>8041</v>
      </c>
      <c r="B652" s="51" t="s">
        <v>722</v>
      </c>
      <c r="C652" s="51" t="s">
        <v>57</v>
      </c>
      <c r="D652" s="51" t="s">
        <v>57</v>
      </c>
      <c r="E652" s="51" t="s">
        <v>57</v>
      </c>
      <c r="F652" s="51" t="s">
        <v>57</v>
      </c>
      <c r="G652" s="51" t="s">
        <v>58</v>
      </c>
      <c r="H652" s="51" t="s">
        <v>443</v>
      </c>
      <c r="I652" s="51" t="s">
        <v>60</v>
      </c>
      <c r="J652" s="51" t="s">
        <v>58</v>
      </c>
      <c r="K652" s="51" t="s">
        <v>721</v>
      </c>
      <c r="L652" s="51" t="s">
        <v>59</v>
      </c>
    </row>
    <row r="653" spans="1:12" x14ac:dyDescent="0.2">
      <c r="A653" s="53">
        <v>8042</v>
      </c>
      <c r="B653" s="51" t="s">
        <v>723</v>
      </c>
      <c r="C653" s="51" t="s">
        <v>57</v>
      </c>
      <c r="D653" s="51" t="s">
        <v>57</v>
      </c>
      <c r="E653" s="51" t="s">
        <v>57</v>
      </c>
      <c r="F653" s="51" t="s">
        <v>57</v>
      </c>
      <c r="G653" s="51" t="s">
        <v>58</v>
      </c>
      <c r="H653" s="51" t="s">
        <v>443</v>
      </c>
      <c r="I653" s="51" t="s">
        <v>60</v>
      </c>
      <c r="J653" s="51" t="s">
        <v>58</v>
      </c>
      <c r="K653" s="51" t="s">
        <v>721</v>
      </c>
      <c r="L653" s="51" t="s">
        <v>59</v>
      </c>
    </row>
    <row r="654" spans="1:12" x14ac:dyDescent="0.2">
      <c r="A654" s="53">
        <v>8043</v>
      </c>
      <c r="B654" s="51" t="s">
        <v>724</v>
      </c>
      <c r="C654" s="51" t="s">
        <v>57</v>
      </c>
      <c r="D654" s="51" t="s">
        <v>57</v>
      </c>
      <c r="E654" s="51" t="s">
        <v>57</v>
      </c>
      <c r="F654" s="51" t="s">
        <v>57</v>
      </c>
      <c r="G654" s="51" t="s">
        <v>58</v>
      </c>
      <c r="H654" s="51" t="s">
        <v>443</v>
      </c>
      <c r="I654" s="51" t="s">
        <v>60</v>
      </c>
      <c r="J654" s="51" t="s">
        <v>58</v>
      </c>
      <c r="K654" s="51" t="s">
        <v>721</v>
      </c>
      <c r="L654" s="51" t="s">
        <v>59</v>
      </c>
    </row>
    <row r="655" spans="1:12" x14ac:dyDescent="0.2">
      <c r="A655" s="53">
        <v>8044</v>
      </c>
      <c r="B655" s="51" t="s">
        <v>725</v>
      </c>
      <c r="C655" s="51" t="s">
        <v>57</v>
      </c>
      <c r="D655" s="51" t="s">
        <v>57</v>
      </c>
      <c r="E655" s="51" t="s">
        <v>57</v>
      </c>
      <c r="F655" s="51" t="s">
        <v>57</v>
      </c>
      <c r="G655" s="51" t="s">
        <v>58</v>
      </c>
      <c r="H655" s="51" t="s">
        <v>443</v>
      </c>
      <c r="I655" s="51" t="s">
        <v>60</v>
      </c>
      <c r="J655" s="51" t="s">
        <v>58</v>
      </c>
      <c r="K655" s="51" t="s">
        <v>721</v>
      </c>
      <c r="L655" s="51" t="s">
        <v>59</v>
      </c>
    </row>
    <row r="656" spans="1:12" x14ac:dyDescent="0.2">
      <c r="A656" s="53">
        <v>8045</v>
      </c>
      <c r="B656" s="51" t="s">
        <v>726</v>
      </c>
      <c r="C656" s="51" t="s">
        <v>57</v>
      </c>
      <c r="D656" s="51" t="s">
        <v>57</v>
      </c>
      <c r="E656" s="51" t="s">
        <v>57</v>
      </c>
      <c r="F656" s="51" t="s">
        <v>57</v>
      </c>
      <c r="G656" s="51" t="s">
        <v>58</v>
      </c>
      <c r="H656" s="51" t="s">
        <v>443</v>
      </c>
      <c r="I656" s="51" t="s">
        <v>60</v>
      </c>
      <c r="J656" s="51" t="s">
        <v>58</v>
      </c>
      <c r="K656" s="51" t="s">
        <v>721</v>
      </c>
      <c r="L656" s="51" t="s">
        <v>59</v>
      </c>
    </row>
    <row r="657" spans="1:12" x14ac:dyDescent="0.2">
      <c r="A657" s="53">
        <v>8055</v>
      </c>
      <c r="B657" s="51" t="s">
        <v>727</v>
      </c>
      <c r="C657" s="51" t="s">
        <v>57</v>
      </c>
      <c r="D657" s="51" t="s">
        <v>57</v>
      </c>
      <c r="E657" s="51" t="s">
        <v>57</v>
      </c>
      <c r="F657" s="51" t="s">
        <v>57</v>
      </c>
      <c r="G657" s="51" t="s">
        <v>58</v>
      </c>
      <c r="H657" s="51" t="s">
        <v>443</v>
      </c>
      <c r="I657" s="51" t="s">
        <v>60</v>
      </c>
      <c r="J657" s="51" t="s">
        <v>58</v>
      </c>
      <c r="K657" s="51" t="s">
        <v>728</v>
      </c>
      <c r="L657" s="51" t="s">
        <v>59</v>
      </c>
    </row>
    <row r="658" spans="1:12" x14ac:dyDescent="0.2">
      <c r="A658" s="53">
        <v>8056</v>
      </c>
      <c r="B658" s="51" t="s">
        <v>729</v>
      </c>
      <c r="C658" s="51" t="s">
        <v>57</v>
      </c>
      <c r="D658" s="51" t="s">
        <v>57</v>
      </c>
      <c r="E658" s="51" t="s">
        <v>57</v>
      </c>
      <c r="F658" s="51" t="s">
        <v>57</v>
      </c>
      <c r="G658" s="51" t="s">
        <v>58</v>
      </c>
      <c r="H658" s="51" t="s">
        <v>443</v>
      </c>
      <c r="I658" s="51" t="s">
        <v>60</v>
      </c>
      <c r="J658" s="51" t="s">
        <v>58</v>
      </c>
      <c r="K658" s="51" t="s">
        <v>728</v>
      </c>
      <c r="L658" s="51" t="s">
        <v>59</v>
      </c>
    </row>
    <row r="659" spans="1:12" x14ac:dyDescent="0.2">
      <c r="A659" s="53">
        <v>8057</v>
      </c>
      <c r="B659" s="51" t="s">
        <v>730</v>
      </c>
      <c r="C659" s="51" t="s">
        <v>57</v>
      </c>
      <c r="D659" s="51" t="s">
        <v>57</v>
      </c>
      <c r="E659" s="51" t="s">
        <v>57</v>
      </c>
      <c r="F659" s="51" t="s">
        <v>57</v>
      </c>
      <c r="G659" s="51" t="s">
        <v>58</v>
      </c>
      <c r="H659" s="51" t="s">
        <v>443</v>
      </c>
      <c r="I659" s="51" t="s">
        <v>60</v>
      </c>
      <c r="J659" s="51" t="s">
        <v>58</v>
      </c>
      <c r="K659" s="51" t="s">
        <v>728</v>
      </c>
      <c r="L659" s="51" t="s">
        <v>59</v>
      </c>
    </row>
    <row r="660" spans="1:12" x14ac:dyDescent="0.2">
      <c r="A660" s="53">
        <v>8058</v>
      </c>
      <c r="B660" s="51" t="s">
        <v>731</v>
      </c>
      <c r="C660" s="51" t="s">
        <v>57</v>
      </c>
      <c r="D660" s="51" t="s">
        <v>57</v>
      </c>
      <c r="E660" s="51" t="s">
        <v>57</v>
      </c>
      <c r="F660" s="51" t="s">
        <v>57</v>
      </c>
      <c r="G660" s="51" t="s">
        <v>58</v>
      </c>
      <c r="H660" s="51" t="s">
        <v>443</v>
      </c>
      <c r="I660" s="51" t="s">
        <v>60</v>
      </c>
      <c r="J660" s="51" t="s">
        <v>58</v>
      </c>
      <c r="K660" s="51" t="s">
        <v>728</v>
      </c>
      <c r="L660" s="51" t="s">
        <v>59</v>
      </c>
    </row>
    <row r="661" spans="1:12" x14ac:dyDescent="0.2">
      <c r="A661" s="53">
        <v>8059</v>
      </c>
      <c r="B661" s="51" t="s">
        <v>732</v>
      </c>
      <c r="C661" s="51" t="s">
        <v>57</v>
      </c>
      <c r="D661" s="51" t="s">
        <v>57</v>
      </c>
      <c r="E661" s="51" t="s">
        <v>57</v>
      </c>
      <c r="F661" s="51" t="s">
        <v>57</v>
      </c>
      <c r="G661" s="51" t="s">
        <v>58</v>
      </c>
      <c r="H661" s="51" t="s">
        <v>443</v>
      </c>
      <c r="I661" s="51" t="s">
        <v>60</v>
      </c>
      <c r="J661" s="51" t="s">
        <v>58</v>
      </c>
      <c r="K661" s="51" t="s">
        <v>728</v>
      </c>
      <c r="L661" s="51" t="s">
        <v>59</v>
      </c>
    </row>
    <row r="662" spans="1:12" x14ac:dyDescent="0.2">
      <c r="A662" s="53">
        <v>8060</v>
      </c>
      <c r="B662" s="51" t="s">
        <v>733</v>
      </c>
      <c r="C662" s="51" t="s">
        <v>57</v>
      </c>
      <c r="D662" s="51" t="s">
        <v>57</v>
      </c>
      <c r="E662" s="51" t="s">
        <v>57</v>
      </c>
      <c r="F662" s="51" t="s">
        <v>57</v>
      </c>
      <c r="G662" s="51" t="s">
        <v>58</v>
      </c>
      <c r="H662" s="51" t="s">
        <v>443</v>
      </c>
      <c r="I662" s="51" t="s">
        <v>60</v>
      </c>
      <c r="J662" s="51" t="s">
        <v>58</v>
      </c>
      <c r="K662" s="51" t="s">
        <v>728</v>
      </c>
      <c r="L662" s="51" t="s">
        <v>59</v>
      </c>
    </row>
    <row r="663" spans="1:12" x14ac:dyDescent="0.2">
      <c r="A663" s="53">
        <v>8070</v>
      </c>
      <c r="B663" s="51" t="s">
        <v>734</v>
      </c>
      <c r="C663" s="51" t="s">
        <v>57</v>
      </c>
      <c r="D663" s="51" t="s">
        <v>57</v>
      </c>
      <c r="E663" s="51" t="s">
        <v>57</v>
      </c>
      <c r="F663" s="51" t="s">
        <v>57</v>
      </c>
      <c r="G663" s="51" t="s">
        <v>58</v>
      </c>
      <c r="H663" s="51" t="s">
        <v>443</v>
      </c>
      <c r="I663" s="51" t="s">
        <v>60</v>
      </c>
      <c r="J663" s="51" t="s">
        <v>58</v>
      </c>
      <c r="K663" s="51" t="s">
        <v>58</v>
      </c>
      <c r="L663" s="51" t="s">
        <v>59</v>
      </c>
    </row>
    <row r="664" spans="1:12" x14ac:dyDescent="0.2">
      <c r="A664" s="53">
        <v>8075</v>
      </c>
      <c r="B664" s="51" t="s">
        <v>735</v>
      </c>
      <c r="C664" s="51" t="s">
        <v>57</v>
      </c>
      <c r="D664" s="51" t="s">
        <v>57</v>
      </c>
      <c r="E664" s="51" t="s">
        <v>57</v>
      </c>
      <c r="F664" s="51" t="s">
        <v>57</v>
      </c>
      <c r="G664" s="51" t="s">
        <v>58</v>
      </c>
      <c r="H664" s="51" t="s">
        <v>443</v>
      </c>
      <c r="I664" s="51" t="s">
        <v>60</v>
      </c>
      <c r="J664" s="51" t="s">
        <v>58</v>
      </c>
      <c r="K664" s="51" t="s">
        <v>58</v>
      </c>
      <c r="L664" s="51" t="s">
        <v>59</v>
      </c>
    </row>
    <row r="665" spans="1:12" x14ac:dyDescent="0.2">
      <c r="A665" s="53">
        <v>8080</v>
      </c>
      <c r="B665" s="51" t="s">
        <v>736</v>
      </c>
      <c r="C665" s="51" t="s">
        <v>57</v>
      </c>
      <c r="D665" s="51" t="s">
        <v>57</v>
      </c>
      <c r="E665" s="51" t="s">
        <v>57</v>
      </c>
      <c r="F665" s="51" t="s">
        <v>57</v>
      </c>
      <c r="G665" s="51" t="s">
        <v>58</v>
      </c>
      <c r="H665" s="51" t="s">
        <v>443</v>
      </c>
      <c r="I665" s="51" t="s">
        <v>60</v>
      </c>
      <c r="J665" s="51" t="s">
        <v>58</v>
      </c>
      <c r="K665" s="51" t="s">
        <v>58</v>
      </c>
      <c r="L665" s="51" t="s">
        <v>59</v>
      </c>
    </row>
    <row r="666" spans="1:12" x14ac:dyDescent="0.2">
      <c r="A666" s="53">
        <v>8095</v>
      </c>
      <c r="B666" s="51" t="s">
        <v>737</v>
      </c>
      <c r="C666" s="51" t="s">
        <v>57</v>
      </c>
      <c r="D666" s="51" t="s">
        <v>57</v>
      </c>
      <c r="E666" s="51" t="s">
        <v>57</v>
      </c>
      <c r="F666" s="51" t="s">
        <v>57</v>
      </c>
      <c r="G666" s="51" t="s">
        <v>58</v>
      </c>
      <c r="H666" s="51" t="s">
        <v>443</v>
      </c>
      <c r="I666" s="51" t="s">
        <v>60</v>
      </c>
      <c r="J666" s="51" t="s">
        <v>58</v>
      </c>
      <c r="K666" s="51" t="s">
        <v>58</v>
      </c>
      <c r="L666" s="51" t="s">
        <v>59</v>
      </c>
    </row>
    <row r="667" spans="1:12" x14ac:dyDescent="0.2">
      <c r="A667" s="53">
        <v>8100</v>
      </c>
      <c r="B667" s="51" t="s">
        <v>738</v>
      </c>
      <c r="C667" s="51" t="s">
        <v>57</v>
      </c>
      <c r="D667" s="51" t="s">
        <v>57</v>
      </c>
      <c r="E667" s="51" t="s">
        <v>57</v>
      </c>
      <c r="F667" s="51" t="s">
        <v>57</v>
      </c>
      <c r="G667" s="51" t="s">
        <v>58</v>
      </c>
      <c r="H667" s="51" t="s">
        <v>443</v>
      </c>
      <c r="I667" s="51" t="s">
        <v>60</v>
      </c>
      <c r="J667" s="51" t="s">
        <v>58</v>
      </c>
      <c r="K667" s="51" t="s">
        <v>58</v>
      </c>
      <c r="L667" s="51" t="s">
        <v>59</v>
      </c>
    </row>
    <row r="668" spans="1:12" x14ac:dyDescent="0.2">
      <c r="A668" s="53">
        <v>8210</v>
      </c>
      <c r="B668" s="51" t="s">
        <v>453</v>
      </c>
      <c r="C668" s="51" t="s">
        <v>57</v>
      </c>
      <c r="D668" s="51" t="s">
        <v>57</v>
      </c>
      <c r="E668" s="51" t="s">
        <v>57</v>
      </c>
      <c r="F668" s="51" t="s">
        <v>57</v>
      </c>
      <c r="G668" s="51" t="s">
        <v>58</v>
      </c>
      <c r="H668" s="51" t="s">
        <v>443</v>
      </c>
      <c r="I668" s="51" t="s">
        <v>60</v>
      </c>
      <c r="J668" s="51" t="s">
        <v>58</v>
      </c>
      <c r="K668" s="51" t="s">
        <v>58</v>
      </c>
      <c r="L668" s="51" t="s">
        <v>59</v>
      </c>
    </row>
    <row r="669" spans="1:12" x14ac:dyDescent="0.2">
      <c r="A669" s="53">
        <v>8211</v>
      </c>
      <c r="B669" s="51" t="s">
        <v>454</v>
      </c>
      <c r="C669" s="51" t="s">
        <v>57</v>
      </c>
      <c r="D669" s="51" t="s">
        <v>57</v>
      </c>
      <c r="E669" s="51" t="s">
        <v>57</v>
      </c>
      <c r="F669" s="51" t="s">
        <v>57</v>
      </c>
      <c r="G669" s="51" t="s">
        <v>58</v>
      </c>
      <c r="H669" s="51" t="s">
        <v>443</v>
      </c>
      <c r="I669" s="51" t="s">
        <v>60</v>
      </c>
      <c r="J669" s="51" t="s">
        <v>58</v>
      </c>
      <c r="K669" s="51" t="s">
        <v>58</v>
      </c>
      <c r="L669" s="51" t="s">
        <v>59</v>
      </c>
    </row>
    <row r="670" spans="1:12" x14ac:dyDescent="0.2">
      <c r="A670" s="53">
        <v>8212</v>
      </c>
      <c r="B670" s="51" t="s">
        <v>455</v>
      </c>
      <c r="C670" s="51" t="s">
        <v>57</v>
      </c>
      <c r="D670" s="51" t="s">
        <v>57</v>
      </c>
      <c r="E670" s="51" t="s">
        <v>57</v>
      </c>
      <c r="F670" s="51" t="s">
        <v>57</v>
      </c>
      <c r="G670" s="51" t="s">
        <v>58</v>
      </c>
      <c r="H670" s="51" t="s">
        <v>443</v>
      </c>
      <c r="I670" s="51" t="s">
        <v>60</v>
      </c>
      <c r="J670" s="51" t="s">
        <v>58</v>
      </c>
      <c r="K670" s="51" t="s">
        <v>58</v>
      </c>
      <c r="L670" s="51" t="s">
        <v>59</v>
      </c>
    </row>
    <row r="671" spans="1:12" x14ac:dyDescent="0.2">
      <c r="A671" s="53">
        <v>8800</v>
      </c>
      <c r="B671" s="51" t="s">
        <v>739</v>
      </c>
      <c r="C671" s="51" t="s">
        <v>57</v>
      </c>
      <c r="D671" s="51" t="s">
        <v>57</v>
      </c>
      <c r="E671" s="51" t="s">
        <v>57</v>
      </c>
      <c r="F671" s="51" t="s">
        <v>57</v>
      </c>
      <c r="G671" s="51" t="s">
        <v>58</v>
      </c>
      <c r="H671" s="51" t="s">
        <v>443</v>
      </c>
      <c r="I671" s="51" t="s">
        <v>60</v>
      </c>
      <c r="J671" s="51" t="s">
        <v>58</v>
      </c>
      <c r="K671" s="51" t="s">
        <v>58</v>
      </c>
      <c r="L671" s="51" t="s">
        <v>59</v>
      </c>
    </row>
    <row r="672" spans="1:12" x14ac:dyDescent="0.2">
      <c r="A672" s="53">
        <v>8810</v>
      </c>
      <c r="B672" s="51" t="s">
        <v>740</v>
      </c>
      <c r="C672" s="51" t="s">
        <v>57</v>
      </c>
      <c r="D672" s="51" t="s">
        <v>57</v>
      </c>
      <c r="E672" s="51" t="s">
        <v>57</v>
      </c>
      <c r="F672" s="51" t="s">
        <v>57</v>
      </c>
      <c r="G672" s="51" t="s">
        <v>58</v>
      </c>
      <c r="H672" s="51" t="s">
        <v>443</v>
      </c>
      <c r="I672" s="51" t="s">
        <v>60</v>
      </c>
      <c r="J672" s="51" t="s">
        <v>58</v>
      </c>
      <c r="K672" s="51" t="s">
        <v>58</v>
      </c>
      <c r="L672" s="51" t="s">
        <v>59</v>
      </c>
    </row>
    <row r="673" spans="1:12" x14ac:dyDescent="0.2">
      <c r="A673" s="53">
        <v>9000</v>
      </c>
      <c r="B673" s="51" t="s">
        <v>741</v>
      </c>
      <c r="C673" s="51" t="s">
        <v>57</v>
      </c>
      <c r="D673" s="51" t="s">
        <v>57</v>
      </c>
      <c r="E673" s="51" t="s">
        <v>57</v>
      </c>
      <c r="F673" s="51" t="s">
        <v>57</v>
      </c>
      <c r="G673" s="51" t="s">
        <v>58</v>
      </c>
      <c r="H673" s="51" t="s">
        <v>443</v>
      </c>
      <c r="I673" s="51" t="s">
        <v>60</v>
      </c>
      <c r="J673" s="51" t="s">
        <v>58</v>
      </c>
      <c r="K673" s="51" t="s">
        <v>58</v>
      </c>
      <c r="L673" s="51" t="s">
        <v>59</v>
      </c>
    </row>
    <row r="674" spans="1:12" x14ac:dyDescent="0.2">
      <c r="A674" s="53">
        <v>9001</v>
      </c>
      <c r="B674" s="51" t="s">
        <v>742</v>
      </c>
      <c r="C674" s="51" t="s">
        <v>57</v>
      </c>
      <c r="D674" s="51" t="s">
        <v>57</v>
      </c>
      <c r="E674" s="51" t="s">
        <v>57</v>
      </c>
      <c r="F674" s="51" t="s">
        <v>57</v>
      </c>
      <c r="G674" s="51" t="s">
        <v>58</v>
      </c>
      <c r="H674" s="51" t="s">
        <v>443</v>
      </c>
      <c r="I674" s="51" t="s">
        <v>60</v>
      </c>
      <c r="J674" s="51" t="s">
        <v>58</v>
      </c>
      <c r="K674" s="51" t="s">
        <v>58</v>
      </c>
      <c r="L674" s="51" t="s">
        <v>59</v>
      </c>
    </row>
    <row r="675" spans="1:12" x14ac:dyDescent="0.2">
      <c r="A675" s="53">
        <v>9002</v>
      </c>
      <c r="B675" s="51" t="s">
        <v>743</v>
      </c>
      <c r="C675" s="51" t="s">
        <v>57</v>
      </c>
      <c r="D675" s="51" t="s">
        <v>57</v>
      </c>
      <c r="E675" s="51" t="s">
        <v>57</v>
      </c>
      <c r="F675" s="51" t="s">
        <v>57</v>
      </c>
      <c r="G675" s="51" t="s">
        <v>58</v>
      </c>
      <c r="H675" s="51" t="s">
        <v>443</v>
      </c>
      <c r="I675" s="51" t="s">
        <v>60</v>
      </c>
      <c r="J675" s="51" t="s">
        <v>58</v>
      </c>
      <c r="K675" s="51" t="s">
        <v>58</v>
      </c>
      <c r="L675" s="51" t="s">
        <v>59</v>
      </c>
    </row>
    <row r="676" spans="1:12" x14ac:dyDescent="0.2">
      <c r="A676" s="53">
        <v>9003</v>
      </c>
      <c r="B676" s="51" t="s">
        <v>744</v>
      </c>
      <c r="C676" s="51" t="s">
        <v>57</v>
      </c>
      <c r="D676" s="51" t="s">
        <v>57</v>
      </c>
      <c r="E676" s="51" t="s">
        <v>57</v>
      </c>
      <c r="F676" s="51" t="s">
        <v>57</v>
      </c>
      <c r="G676" s="51" t="s">
        <v>58</v>
      </c>
      <c r="H676" s="51" t="s">
        <v>443</v>
      </c>
      <c r="I676" s="51" t="s">
        <v>60</v>
      </c>
      <c r="J676" s="51" t="s">
        <v>58</v>
      </c>
      <c r="K676" s="51" t="s">
        <v>58</v>
      </c>
      <c r="L676" s="51" t="s">
        <v>59</v>
      </c>
    </row>
    <row r="677" spans="1:12" x14ac:dyDescent="0.2">
      <c r="A677" s="53">
        <v>9004</v>
      </c>
      <c r="B677" s="51" t="s">
        <v>745</v>
      </c>
      <c r="C677" s="51" t="s">
        <v>57</v>
      </c>
      <c r="D677" s="51" t="s">
        <v>57</v>
      </c>
      <c r="E677" s="51" t="s">
        <v>57</v>
      </c>
      <c r="F677" s="51" t="s">
        <v>57</v>
      </c>
      <c r="G677" s="51" t="s">
        <v>58</v>
      </c>
      <c r="H677" s="51" t="s">
        <v>443</v>
      </c>
      <c r="I677" s="51" t="s">
        <v>60</v>
      </c>
      <c r="J677" s="51" t="s">
        <v>58</v>
      </c>
      <c r="K677" s="51" t="s">
        <v>58</v>
      </c>
      <c r="L677" s="51" t="s">
        <v>59</v>
      </c>
    </row>
    <row r="678" spans="1:12" x14ac:dyDescent="0.2">
      <c r="A678" s="53">
        <v>9005</v>
      </c>
      <c r="B678" s="51" t="s">
        <v>746</v>
      </c>
      <c r="C678" s="51" t="s">
        <v>57</v>
      </c>
      <c r="D678" s="51" t="s">
        <v>57</v>
      </c>
      <c r="E678" s="51" t="s">
        <v>57</v>
      </c>
      <c r="F678" s="51" t="s">
        <v>57</v>
      </c>
      <c r="G678" s="51" t="s">
        <v>58</v>
      </c>
      <c r="H678" s="51" t="s">
        <v>443</v>
      </c>
      <c r="I678" s="51" t="s">
        <v>60</v>
      </c>
      <c r="J678" s="51" t="s">
        <v>58</v>
      </c>
      <c r="K678" s="51" t="s">
        <v>58</v>
      </c>
      <c r="L678" s="51" t="s">
        <v>59</v>
      </c>
    </row>
    <row r="679" spans="1:12" x14ac:dyDescent="0.2">
      <c r="A679" s="53">
        <v>9006</v>
      </c>
      <c r="B679" s="51" t="s">
        <v>747</v>
      </c>
      <c r="C679" s="51" t="s">
        <v>57</v>
      </c>
      <c r="D679" s="51" t="s">
        <v>57</v>
      </c>
      <c r="E679" s="51" t="s">
        <v>57</v>
      </c>
      <c r="F679" s="51" t="s">
        <v>57</v>
      </c>
      <c r="G679" s="51" t="s">
        <v>58</v>
      </c>
      <c r="H679" s="51" t="s">
        <v>443</v>
      </c>
      <c r="I679" s="51" t="s">
        <v>60</v>
      </c>
      <c r="J679" s="51" t="s">
        <v>58</v>
      </c>
      <c r="K679" s="51" t="s">
        <v>58</v>
      </c>
      <c r="L679" s="51" t="s">
        <v>59</v>
      </c>
    </row>
    <row r="680" spans="1:12" x14ac:dyDescent="0.2">
      <c r="A680" s="53">
        <v>9020</v>
      </c>
      <c r="B680" s="51" t="s">
        <v>748</v>
      </c>
      <c r="C680" s="51" t="s">
        <v>57</v>
      </c>
      <c r="D680" s="51" t="s">
        <v>57</v>
      </c>
      <c r="E680" s="51" t="s">
        <v>57</v>
      </c>
      <c r="F680" s="51" t="s">
        <v>57</v>
      </c>
      <c r="G680" s="51" t="s">
        <v>58</v>
      </c>
      <c r="H680" s="51" t="s">
        <v>443</v>
      </c>
      <c r="I680" s="51" t="s">
        <v>60</v>
      </c>
      <c r="J680" s="51" t="s">
        <v>58</v>
      </c>
      <c r="K680" s="51" t="s">
        <v>58</v>
      </c>
      <c r="L680" s="51" t="s">
        <v>59</v>
      </c>
    </row>
    <row r="681" spans="1:12" x14ac:dyDescent="0.2">
      <c r="A681" s="53">
        <v>9021</v>
      </c>
      <c r="B681" s="51" t="s">
        <v>749</v>
      </c>
      <c r="C681" s="51" t="s">
        <v>57</v>
      </c>
      <c r="D681" s="51" t="s">
        <v>57</v>
      </c>
      <c r="E681" s="51" t="s">
        <v>57</v>
      </c>
      <c r="F681" s="51" t="s">
        <v>57</v>
      </c>
      <c r="G681" s="51" t="s">
        <v>58</v>
      </c>
      <c r="H681" s="51" t="s">
        <v>443</v>
      </c>
      <c r="I681" s="51" t="s">
        <v>60</v>
      </c>
      <c r="J681" s="51" t="s">
        <v>58</v>
      </c>
      <c r="K681" s="51" t="s">
        <v>58</v>
      </c>
      <c r="L681" s="51" t="s">
        <v>59</v>
      </c>
    </row>
    <row r="682" spans="1:12" x14ac:dyDescent="0.2">
      <c r="A682" s="53">
        <v>9022</v>
      </c>
      <c r="B682" s="51" t="s">
        <v>750</v>
      </c>
      <c r="C682" s="51" t="s">
        <v>57</v>
      </c>
      <c r="D682" s="51" t="s">
        <v>57</v>
      </c>
      <c r="E682" s="51" t="s">
        <v>57</v>
      </c>
      <c r="F682" s="51" t="s">
        <v>57</v>
      </c>
      <c r="G682" s="51" t="s">
        <v>58</v>
      </c>
      <c r="H682" s="51" t="s">
        <v>443</v>
      </c>
      <c r="I682" s="51" t="s">
        <v>60</v>
      </c>
      <c r="J682" s="51" t="s">
        <v>58</v>
      </c>
      <c r="K682" s="51" t="s">
        <v>58</v>
      </c>
      <c r="L682" s="51" t="s">
        <v>59</v>
      </c>
    </row>
    <row r="683" spans="1:12" x14ac:dyDescent="0.2">
      <c r="A683" s="53">
        <v>9023</v>
      </c>
      <c r="B683" s="51" t="s">
        <v>751</v>
      </c>
      <c r="C683" s="51" t="s">
        <v>57</v>
      </c>
      <c r="D683" s="51" t="s">
        <v>57</v>
      </c>
      <c r="E683" s="51" t="s">
        <v>57</v>
      </c>
      <c r="F683" s="51" t="s">
        <v>57</v>
      </c>
      <c r="G683" s="51" t="s">
        <v>58</v>
      </c>
      <c r="H683" s="51" t="s">
        <v>443</v>
      </c>
      <c r="I683" s="51" t="s">
        <v>60</v>
      </c>
      <c r="J683" s="51" t="s">
        <v>58</v>
      </c>
      <c r="K683" s="51" t="s">
        <v>58</v>
      </c>
      <c r="L683" s="51" t="s">
        <v>59</v>
      </c>
    </row>
    <row r="684" spans="1:12" x14ac:dyDescent="0.2">
      <c r="A684" s="53">
        <v>9024</v>
      </c>
      <c r="B684" s="51" t="s">
        <v>752</v>
      </c>
      <c r="C684" s="51" t="s">
        <v>57</v>
      </c>
      <c r="D684" s="51" t="s">
        <v>57</v>
      </c>
      <c r="E684" s="51" t="s">
        <v>57</v>
      </c>
      <c r="F684" s="51" t="s">
        <v>57</v>
      </c>
      <c r="G684" s="51" t="s">
        <v>58</v>
      </c>
      <c r="H684" s="51" t="s">
        <v>443</v>
      </c>
      <c r="I684" s="51" t="s">
        <v>60</v>
      </c>
      <c r="J684" s="51" t="s">
        <v>58</v>
      </c>
      <c r="K684" s="51" t="s">
        <v>58</v>
      </c>
      <c r="L684" s="51" t="s">
        <v>59</v>
      </c>
    </row>
    <row r="685" spans="1:12" x14ac:dyDescent="0.2">
      <c r="A685" s="53">
        <v>9030</v>
      </c>
      <c r="B685" s="51" t="s">
        <v>753</v>
      </c>
      <c r="C685" s="51" t="s">
        <v>57</v>
      </c>
      <c r="D685" s="51" t="s">
        <v>57</v>
      </c>
      <c r="E685" s="51" t="s">
        <v>57</v>
      </c>
      <c r="F685" s="51" t="s">
        <v>57</v>
      </c>
      <c r="G685" s="51" t="s">
        <v>58</v>
      </c>
      <c r="H685" s="51" t="s">
        <v>443</v>
      </c>
      <c r="I685" s="51" t="s">
        <v>60</v>
      </c>
      <c r="J685" s="51" t="s">
        <v>58</v>
      </c>
      <c r="K685" s="51" t="s">
        <v>58</v>
      </c>
      <c r="L685" s="51" t="s">
        <v>59</v>
      </c>
    </row>
    <row r="686" spans="1:12" x14ac:dyDescent="0.2">
      <c r="A686" s="53">
        <v>9031</v>
      </c>
      <c r="B686" s="51" t="s">
        <v>754</v>
      </c>
      <c r="C686" s="51" t="s">
        <v>57</v>
      </c>
      <c r="D686" s="51" t="s">
        <v>57</v>
      </c>
      <c r="E686" s="51" t="s">
        <v>57</v>
      </c>
      <c r="F686" s="51" t="s">
        <v>57</v>
      </c>
      <c r="G686" s="51" t="s">
        <v>58</v>
      </c>
      <c r="H686" s="51" t="s">
        <v>443</v>
      </c>
      <c r="I686" s="51" t="s">
        <v>60</v>
      </c>
      <c r="J686" s="51" t="s">
        <v>58</v>
      </c>
      <c r="K686" s="51" t="s">
        <v>58</v>
      </c>
      <c r="L686" s="51" t="s">
        <v>59</v>
      </c>
    </row>
    <row r="687" spans="1:12" x14ac:dyDescent="0.2">
      <c r="A687" s="53">
        <v>9032</v>
      </c>
      <c r="B687" s="51" t="s">
        <v>755</v>
      </c>
      <c r="C687" s="51" t="s">
        <v>57</v>
      </c>
      <c r="D687" s="51" t="s">
        <v>57</v>
      </c>
      <c r="E687" s="51" t="s">
        <v>57</v>
      </c>
      <c r="F687" s="51" t="s">
        <v>57</v>
      </c>
      <c r="G687" s="51" t="s">
        <v>58</v>
      </c>
      <c r="H687" s="51" t="s">
        <v>443</v>
      </c>
      <c r="I687" s="51" t="s">
        <v>60</v>
      </c>
      <c r="J687" s="51" t="s">
        <v>58</v>
      </c>
      <c r="K687" s="51" t="s">
        <v>58</v>
      </c>
      <c r="L687" s="51" t="s">
        <v>59</v>
      </c>
    </row>
    <row r="688" spans="1:12" x14ac:dyDescent="0.2">
      <c r="A688" s="53">
        <v>9033</v>
      </c>
      <c r="B688" s="51" t="s">
        <v>756</v>
      </c>
      <c r="C688" s="51" t="s">
        <v>57</v>
      </c>
      <c r="D688" s="51" t="s">
        <v>57</v>
      </c>
      <c r="E688" s="51" t="s">
        <v>57</v>
      </c>
      <c r="F688" s="51" t="s">
        <v>57</v>
      </c>
      <c r="G688" s="51" t="s">
        <v>58</v>
      </c>
      <c r="H688" s="51" t="s">
        <v>443</v>
      </c>
      <c r="I688" s="51" t="s">
        <v>60</v>
      </c>
      <c r="J688" s="51" t="s">
        <v>58</v>
      </c>
      <c r="K688" s="51" t="s">
        <v>58</v>
      </c>
      <c r="L688" s="51" t="s">
        <v>59</v>
      </c>
    </row>
    <row r="689" spans="1:12" x14ac:dyDescent="0.2">
      <c r="A689" s="53">
        <v>9034</v>
      </c>
      <c r="B689" s="51" t="s">
        <v>757</v>
      </c>
      <c r="C689" s="51" t="s">
        <v>57</v>
      </c>
      <c r="D689" s="51" t="s">
        <v>57</v>
      </c>
      <c r="E689" s="51" t="s">
        <v>57</v>
      </c>
      <c r="F689" s="51" t="s">
        <v>57</v>
      </c>
      <c r="G689" s="51" t="s">
        <v>58</v>
      </c>
      <c r="H689" s="51" t="s">
        <v>443</v>
      </c>
      <c r="I689" s="51" t="s">
        <v>60</v>
      </c>
      <c r="J689" s="51" t="s">
        <v>58</v>
      </c>
      <c r="K689" s="51" t="s">
        <v>58</v>
      </c>
      <c r="L689" s="51" t="s">
        <v>59</v>
      </c>
    </row>
    <row r="690" spans="1:12" x14ac:dyDescent="0.2">
      <c r="A690" s="53">
        <v>9040</v>
      </c>
      <c r="B690" s="51" t="s">
        <v>758</v>
      </c>
      <c r="C690" s="51" t="s">
        <v>57</v>
      </c>
      <c r="D690" s="51" t="s">
        <v>57</v>
      </c>
      <c r="E690" s="51" t="s">
        <v>57</v>
      </c>
      <c r="F690" s="51" t="s">
        <v>57</v>
      </c>
      <c r="G690" s="51" t="s">
        <v>58</v>
      </c>
      <c r="H690" s="51" t="s">
        <v>443</v>
      </c>
      <c r="I690" s="51" t="s">
        <v>60</v>
      </c>
      <c r="J690" s="51" t="s">
        <v>58</v>
      </c>
      <c r="K690" s="51" t="s">
        <v>58</v>
      </c>
      <c r="L690" s="51" t="s">
        <v>59</v>
      </c>
    </row>
    <row r="691" spans="1:12" x14ac:dyDescent="0.2">
      <c r="A691" s="53">
        <v>9041</v>
      </c>
      <c r="B691" s="51" t="s">
        <v>759</v>
      </c>
      <c r="C691" s="51" t="s">
        <v>57</v>
      </c>
      <c r="D691" s="51" t="s">
        <v>57</v>
      </c>
      <c r="E691" s="51" t="s">
        <v>57</v>
      </c>
      <c r="F691" s="51" t="s">
        <v>57</v>
      </c>
      <c r="G691" s="51" t="s">
        <v>58</v>
      </c>
      <c r="H691" s="51" t="s">
        <v>443</v>
      </c>
      <c r="I691" s="51" t="s">
        <v>60</v>
      </c>
      <c r="J691" s="51" t="s">
        <v>58</v>
      </c>
      <c r="K691" s="51" t="s">
        <v>58</v>
      </c>
      <c r="L691" s="51" t="s">
        <v>59</v>
      </c>
    </row>
    <row r="692" spans="1:12" x14ac:dyDescent="0.2">
      <c r="A692" s="53">
        <v>9042</v>
      </c>
      <c r="B692" s="51" t="s">
        <v>760</v>
      </c>
      <c r="C692" s="51" t="s">
        <v>57</v>
      </c>
      <c r="D692" s="51" t="s">
        <v>57</v>
      </c>
      <c r="E692" s="51" t="s">
        <v>57</v>
      </c>
      <c r="F692" s="51" t="s">
        <v>57</v>
      </c>
      <c r="G692" s="51" t="s">
        <v>58</v>
      </c>
      <c r="H692" s="51" t="s">
        <v>443</v>
      </c>
      <c r="I692" s="51" t="s">
        <v>60</v>
      </c>
      <c r="J692" s="51" t="s">
        <v>58</v>
      </c>
      <c r="K692" s="51" t="s">
        <v>58</v>
      </c>
      <c r="L692" s="51" t="s">
        <v>59</v>
      </c>
    </row>
    <row r="693" spans="1:12" x14ac:dyDescent="0.2">
      <c r="A693" s="53">
        <v>9043</v>
      </c>
      <c r="B693" s="51" t="s">
        <v>761</v>
      </c>
      <c r="C693" s="51" t="s">
        <v>57</v>
      </c>
      <c r="D693" s="51" t="s">
        <v>57</v>
      </c>
      <c r="E693" s="51" t="s">
        <v>57</v>
      </c>
      <c r="F693" s="51" t="s">
        <v>57</v>
      </c>
      <c r="G693" s="51" t="s">
        <v>58</v>
      </c>
      <c r="H693" s="51" t="s">
        <v>443</v>
      </c>
      <c r="I693" s="51" t="s">
        <v>60</v>
      </c>
      <c r="J693" s="51" t="s">
        <v>58</v>
      </c>
      <c r="K693" s="51" t="s">
        <v>58</v>
      </c>
      <c r="L693" s="51" t="s">
        <v>59</v>
      </c>
    </row>
    <row r="694" spans="1:12" x14ac:dyDescent="0.2">
      <c r="A694" s="53">
        <v>9050</v>
      </c>
      <c r="B694" s="51" t="s">
        <v>762</v>
      </c>
      <c r="C694" s="51" t="s">
        <v>57</v>
      </c>
      <c r="D694" s="51" t="s">
        <v>57</v>
      </c>
      <c r="E694" s="51" t="s">
        <v>57</v>
      </c>
      <c r="F694" s="51" t="s">
        <v>57</v>
      </c>
      <c r="G694" s="51" t="s">
        <v>58</v>
      </c>
      <c r="H694" s="51" t="s">
        <v>443</v>
      </c>
      <c r="I694" s="51" t="s">
        <v>60</v>
      </c>
      <c r="J694" s="51" t="s">
        <v>58</v>
      </c>
      <c r="K694" s="51" t="s">
        <v>58</v>
      </c>
      <c r="L694" s="51" t="s">
        <v>59</v>
      </c>
    </row>
    <row r="695" spans="1:12" x14ac:dyDescent="0.2">
      <c r="A695" s="53">
        <v>9051</v>
      </c>
      <c r="B695" s="51" t="s">
        <v>763</v>
      </c>
      <c r="C695" s="51" t="s">
        <v>57</v>
      </c>
      <c r="D695" s="51" t="s">
        <v>57</v>
      </c>
      <c r="E695" s="51" t="s">
        <v>57</v>
      </c>
      <c r="F695" s="51" t="s">
        <v>57</v>
      </c>
      <c r="G695" s="51" t="s">
        <v>58</v>
      </c>
      <c r="H695" s="51" t="s">
        <v>443</v>
      </c>
      <c r="I695" s="51" t="s">
        <v>60</v>
      </c>
      <c r="J695" s="51" t="s">
        <v>58</v>
      </c>
      <c r="K695" s="51" t="s">
        <v>58</v>
      </c>
      <c r="L695" s="51" t="s">
        <v>59</v>
      </c>
    </row>
    <row r="696" spans="1:12" x14ac:dyDescent="0.2">
      <c r="A696" s="53">
        <v>9052</v>
      </c>
      <c r="B696" s="51" t="s">
        <v>764</v>
      </c>
      <c r="C696" s="51" t="s">
        <v>57</v>
      </c>
      <c r="D696" s="51" t="s">
        <v>57</v>
      </c>
      <c r="E696" s="51" t="s">
        <v>57</v>
      </c>
      <c r="F696" s="51" t="s">
        <v>57</v>
      </c>
      <c r="G696" s="51" t="s">
        <v>58</v>
      </c>
      <c r="H696" s="51" t="s">
        <v>443</v>
      </c>
      <c r="I696" s="51" t="s">
        <v>60</v>
      </c>
      <c r="J696" s="51" t="s">
        <v>58</v>
      </c>
      <c r="K696" s="51" t="s">
        <v>58</v>
      </c>
      <c r="L696" s="51" t="s">
        <v>59</v>
      </c>
    </row>
    <row r="697" spans="1:12" x14ac:dyDescent="0.2">
      <c r="A697" s="53">
        <v>9053</v>
      </c>
      <c r="B697" s="51" t="s">
        <v>765</v>
      </c>
      <c r="C697" s="51" t="s">
        <v>57</v>
      </c>
      <c r="D697" s="51" t="s">
        <v>57</v>
      </c>
      <c r="E697" s="51" t="s">
        <v>57</v>
      </c>
      <c r="F697" s="51" t="s">
        <v>57</v>
      </c>
      <c r="G697" s="51" t="s">
        <v>58</v>
      </c>
      <c r="H697" s="51" t="s">
        <v>443</v>
      </c>
      <c r="I697" s="51" t="s">
        <v>60</v>
      </c>
      <c r="J697" s="51" t="s">
        <v>58</v>
      </c>
      <c r="K697" s="51" t="s">
        <v>58</v>
      </c>
      <c r="L697" s="51" t="s">
        <v>59</v>
      </c>
    </row>
    <row r="698" spans="1:12" x14ac:dyDescent="0.2">
      <c r="A698" s="53">
        <v>9054</v>
      </c>
      <c r="B698" s="51" t="s">
        <v>766</v>
      </c>
      <c r="C698" s="51" t="s">
        <v>57</v>
      </c>
      <c r="D698" s="51" t="s">
        <v>57</v>
      </c>
      <c r="E698" s="51" t="s">
        <v>57</v>
      </c>
      <c r="F698" s="51" t="s">
        <v>57</v>
      </c>
      <c r="G698" s="51" t="s">
        <v>58</v>
      </c>
      <c r="H698" s="51" t="s">
        <v>443</v>
      </c>
      <c r="I698" s="51" t="s">
        <v>60</v>
      </c>
      <c r="J698" s="51" t="s">
        <v>58</v>
      </c>
      <c r="K698" s="51" t="s">
        <v>58</v>
      </c>
      <c r="L698" s="51" t="s">
        <v>59</v>
      </c>
    </row>
    <row r="699" spans="1:12" x14ac:dyDescent="0.2">
      <c r="A699" s="53">
        <v>9060</v>
      </c>
      <c r="B699" s="51" t="s">
        <v>767</v>
      </c>
      <c r="C699" s="51" t="s">
        <v>57</v>
      </c>
      <c r="D699" s="51" t="s">
        <v>57</v>
      </c>
      <c r="E699" s="51" t="s">
        <v>57</v>
      </c>
      <c r="F699" s="51" t="s">
        <v>57</v>
      </c>
      <c r="G699" s="51" t="s">
        <v>58</v>
      </c>
      <c r="H699" s="51" t="s">
        <v>443</v>
      </c>
      <c r="I699" s="51" t="s">
        <v>60</v>
      </c>
      <c r="J699" s="51" t="s">
        <v>58</v>
      </c>
      <c r="K699" s="51" t="s">
        <v>58</v>
      </c>
      <c r="L699" s="51" t="s">
        <v>59</v>
      </c>
    </row>
    <row r="700" spans="1:12" x14ac:dyDescent="0.2">
      <c r="A700" s="53">
        <v>9061</v>
      </c>
      <c r="B700" s="51" t="s">
        <v>768</v>
      </c>
      <c r="C700" s="51" t="s">
        <v>57</v>
      </c>
      <c r="D700" s="51" t="s">
        <v>57</v>
      </c>
      <c r="E700" s="51" t="s">
        <v>57</v>
      </c>
      <c r="F700" s="51" t="s">
        <v>57</v>
      </c>
      <c r="G700" s="51" t="s">
        <v>58</v>
      </c>
      <c r="H700" s="51" t="s">
        <v>443</v>
      </c>
      <c r="I700" s="51" t="s">
        <v>60</v>
      </c>
      <c r="J700" s="51" t="s">
        <v>58</v>
      </c>
      <c r="K700" s="51" t="s">
        <v>58</v>
      </c>
      <c r="L700" s="51" t="s">
        <v>59</v>
      </c>
    </row>
    <row r="701" spans="1:12" x14ac:dyDescent="0.2">
      <c r="A701" s="53">
        <v>9062</v>
      </c>
      <c r="B701" s="51" t="s">
        <v>769</v>
      </c>
      <c r="C701" s="51" t="s">
        <v>57</v>
      </c>
      <c r="D701" s="51" t="s">
        <v>57</v>
      </c>
      <c r="E701" s="51" t="s">
        <v>57</v>
      </c>
      <c r="F701" s="51" t="s">
        <v>57</v>
      </c>
      <c r="G701" s="51" t="s">
        <v>58</v>
      </c>
      <c r="H701" s="51" t="s">
        <v>443</v>
      </c>
      <c r="I701" s="51" t="s">
        <v>60</v>
      </c>
      <c r="J701" s="51" t="s">
        <v>58</v>
      </c>
      <c r="K701" s="51" t="s">
        <v>58</v>
      </c>
      <c r="L701" s="51" t="s">
        <v>59</v>
      </c>
    </row>
    <row r="702" spans="1:12" x14ac:dyDescent="0.2">
      <c r="A702" s="53">
        <v>9063</v>
      </c>
      <c r="B702" s="51" t="s">
        <v>770</v>
      </c>
      <c r="C702" s="51" t="s">
        <v>57</v>
      </c>
      <c r="D702" s="51" t="s">
        <v>57</v>
      </c>
      <c r="E702" s="51" t="s">
        <v>57</v>
      </c>
      <c r="F702" s="51" t="s">
        <v>57</v>
      </c>
      <c r="G702" s="51" t="s">
        <v>58</v>
      </c>
      <c r="H702" s="51" t="s">
        <v>443</v>
      </c>
      <c r="I702" s="51" t="s">
        <v>60</v>
      </c>
      <c r="J702" s="51" t="s">
        <v>58</v>
      </c>
      <c r="K702" s="51" t="s">
        <v>58</v>
      </c>
      <c r="L702" s="51" t="s">
        <v>59</v>
      </c>
    </row>
    <row r="703" spans="1:12" x14ac:dyDescent="0.2">
      <c r="A703" s="53">
        <v>9100</v>
      </c>
      <c r="B703" s="51" t="s">
        <v>771</v>
      </c>
      <c r="C703" s="51" t="s">
        <v>57</v>
      </c>
      <c r="D703" s="51" t="s">
        <v>57</v>
      </c>
      <c r="E703" s="51" t="s">
        <v>57</v>
      </c>
      <c r="F703" s="51" t="s">
        <v>57</v>
      </c>
      <c r="G703" s="51" t="s">
        <v>58</v>
      </c>
      <c r="H703" s="51" t="s">
        <v>443</v>
      </c>
      <c r="I703" s="51" t="s">
        <v>60</v>
      </c>
      <c r="J703" s="51" t="s">
        <v>58</v>
      </c>
      <c r="K703" s="51" t="s">
        <v>58</v>
      </c>
      <c r="L703" s="51" t="s">
        <v>59</v>
      </c>
    </row>
    <row r="704" spans="1:12" x14ac:dyDescent="0.2">
      <c r="A704" s="53">
        <v>9101</v>
      </c>
      <c r="B704" s="51" t="s">
        <v>772</v>
      </c>
      <c r="C704" s="51" t="s">
        <v>57</v>
      </c>
      <c r="D704" s="51" t="s">
        <v>57</v>
      </c>
      <c r="E704" s="51" t="s">
        <v>57</v>
      </c>
      <c r="F704" s="51" t="s">
        <v>57</v>
      </c>
      <c r="G704" s="51" t="s">
        <v>58</v>
      </c>
      <c r="H704" s="51" t="s">
        <v>443</v>
      </c>
      <c r="I704" s="51" t="s">
        <v>60</v>
      </c>
      <c r="J704" s="51" t="s">
        <v>58</v>
      </c>
      <c r="K704" s="51" t="s">
        <v>58</v>
      </c>
      <c r="L704" s="51" t="s">
        <v>59</v>
      </c>
    </row>
    <row r="705" spans="1:12" x14ac:dyDescent="0.2">
      <c r="A705" s="53">
        <v>9102</v>
      </c>
      <c r="B705" s="51" t="s">
        <v>773</v>
      </c>
      <c r="C705" s="51" t="s">
        <v>57</v>
      </c>
      <c r="D705" s="51" t="s">
        <v>57</v>
      </c>
      <c r="E705" s="51" t="s">
        <v>57</v>
      </c>
      <c r="F705" s="51" t="s">
        <v>57</v>
      </c>
      <c r="G705" s="51" t="s">
        <v>58</v>
      </c>
      <c r="H705" s="51" t="s">
        <v>443</v>
      </c>
      <c r="I705" s="51" t="s">
        <v>60</v>
      </c>
      <c r="J705" s="51" t="s">
        <v>58</v>
      </c>
      <c r="K705" s="51" t="s">
        <v>58</v>
      </c>
      <c r="L705" s="51" t="s">
        <v>59</v>
      </c>
    </row>
    <row r="706" spans="1:12" x14ac:dyDescent="0.2">
      <c r="A706" s="53">
        <v>9103</v>
      </c>
      <c r="B706" s="51" t="s">
        <v>774</v>
      </c>
      <c r="C706" s="51" t="s">
        <v>57</v>
      </c>
      <c r="D706" s="51" t="s">
        <v>57</v>
      </c>
      <c r="E706" s="51" t="s">
        <v>57</v>
      </c>
      <c r="F706" s="51" t="s">
        <v>57</v>
      </c>
      <c r="G706" s="51" t="s">
        <v>58</v>
      </c>
      <c r="H706" s="51" t="s">
        <v>443</v>
      </c>
      <c r="I706" s="51" t="s">
        <v>60</v>
      </c>
      <c r="J706" s="51" t="s">
        <v>58</v>
      </c>
      <c r="K706" s="51" t="s">
        <v>58</v>
      </c>
      <c r="L706" s="51" t="s">
        <v>59</v>
      </c>
    </row>
    <row r="707" spans="1:12" x14ac:dyDescent="0.2">
      <c r="A707" s="53">
        <v>9104</v>
      </c>
      <c r="B707" s="51" t="s">
        <v>775</v>
      </c>
      <c r="C707" s="51" t="s">
        <v>57</v>
      </c>
      <c r="D707" s="51" t="s">
        <v>57</v>
      </c>
      <c r="E707" s="51" t="s">
        <v>57</v>
      </c>
      <c r="F707" s="51" t="s">
        <v>57</v>
      </c>
      <c r="G707" s="51" t="s">
        <v>58</v>
      </c>
      <c r="H707" s="51" t="s">
        <v>443</v>
      </c>
      <c r="I707" s="51" t="s">
        <v>60</v>
      </c>
      <c r="J707" s="51" t="s">
        <v>58</v>
      </c>
      <c r="K707" s="51" t="s">
        <v>58</v>
      </c>
      <c r="L707" s="51" t="s">
        <v>59</v>
      </c>
    </row>
    <row r="708" spans="1:12" x14ac:dyDescent="0.2">
      <c r="A708" s="53">
        <v>9105</v>
      </c>
      <c r="B708" s="51" t="s">
        <v>776</v>
      </c>
      <c r="C708" s="51" t="s">
        <v>57</v>
      </c>
      <c r="D708" s="51" t="s">
        <v>57</v>
      </c>
      <c r="E708" s="51" t="s">
        <v>57</v>
      </c>
      <c r="F708" s="51" t="s">
        <v>57</v>
      </c>
      <c r="G708" s="51" t="s">
        <v>58</v>
      </c>
      <c r="H708" s="51" t="s">
        <v>443</v>
      </c>
      <c r="I708" s="51" t="s">
        <v>60</v>
      </c>
      <c r="J708" s="51" t="s">
        <v>58</v>
      </c>
      <c r="K708" s="51" t="s">
        <v>58</v>
      </c>
      <c r="L708" s="51" t="s">
        <v>59</v>
      </c>
    </row>
    <row r="709" spans="1:12" x14ac:dyDescent="0.2">
      <c r="A709" s="53">
        <v>9106</v>
      </c>
      <c r="B709" s="51" t="s">
        <v>777</v>
      </c>
      <c r="C709" s="51" t="s">
        <v>57</v>
      </c>
      <c r="D709" s="51" t="s">
        <v>57</v>
      </c>
      <c r="E709" s="51" t="s">
        <v>57</v>
      </c>
      <c r="F709" s="51" t="s">
        <v>57</v>
      </c>
      <c r="G709" s="51" t="s">
        <v>58</v>
      </c>
      <c r="H709" s="51" t="s">
        <v>443</v>
      </c>
      <c r="I709" s="51" t="s">
        <v>60</v>
      </c>
      <c r="J709" s="51" t="s">
        <v>58</v>
      </c>
      <c r="K709" s="51" t="s">
        <v>58</v>
      </c>
      <c r="L709" s="51" t="s">
        <v>59</v>
      </c>
    </row>
    <row r="710" spans="1:12" x14ac:dyDescent="0.2">
      <c r="A710" s="53">
        <v>9107</v>
      </c>
      <c r="B710" s="51" t="s">
        <v>778</v>
      </c>
      <c r="C710" s="51" t="s">
        <v>57</v>
      </c>
      <c r="D710" s="51" t="s">
        <v>57</v>
      </c>
      <c r="E710" s="51" t="s">
        <v>57</v>
      </c>
      <c r="F710" s="51" t="s">
        <v>57</v>
      </c>
      <c r="G710" s="51" t="s">
        <v>58</v>
      </c>
      <c r="H710" s="51" t="s">
        <v>443</v>
      </c>
      <c r="I710" s="51" t="s">
        <v>60</v>
      </c>
      <c r="J710" s="51" t="s">
        <v>58</v>
      </c>
      <c r="K710" s="51" t="s">
        <v>58</v>
      </c>
      <c r="L710" s="51" t="s">
        <v>59</v>
      </c>
    </row>
    <row r="711" spans="1:12" x14ac:dyDescent="0.2">
      <c r="A711" s="53">
        <v>9108</v>
      </c>
      <c r="B711" s="51" t="s">
        <v>779</v>
      </c>
      <c r="C711" s="51" t="s">
        <v>57</v>
      </c>
      <c r="D711" s="51" t="s">
        <v>57</v>
      </c>
      <c r="E711" s="51" t="s">
        <v>57</v>
      </c>
      <c r="F711" s="51" t="s">
        <v>57</v>
      </c>
      <c r="G711" s="51" t="s">
        <v>58</v>
      </c>
      <c r="H711" s="51" t="s">
        <v>443</v>
      </c>
      <c r="I711" s="51" t="s">
        <v>60</v>
      </c>
      <c r="J711" s="51" t="s">
        <v>58</v>
      </c>
      <c r="K711" s="51" t="s">
        <v>58</v>
      </c>
      <c r="L711" s="51" t="s">
        <v>59</v>
      </c>
    </row>
    <row r="712" spans="1:12" x14ac:dyDescent="0.2">
      <c r="A712" s="53">
        <v>9109</v>
      </c>
      <c r="B712" s="51" t="s">
        <v>780</v>
      </c>
      <c r="C712" s="51" t="s">
        <v>57</v>
      </c>
      <c r="D712" s="51" t="s">
        <v>57</v>
      </c>
      <c r="E712" s="51" t="s">
        <v>57</v>
      </c>
      <c r="F712" s="51" t="s">
        <v>57</v>
      </c>
      <c r="G712" s="51" t="s">
        <v>58</v>
      </c>
      <c r="H712" s="51" t="s">
        <v>443</v>
      </c>
      <c r="I712" s="51" t="s">
        <v>60</v>
      </c>
      <c r="J712" s="51" t="s">
        <v>58</v>
      </c>
      <c r="K712" s="51" t="s">
        <v>58</v>
      </c>
      <c r="L712" s="51" t="s">
        <v>59</v>
      </c>
    </row>
    <row r="713" spans="1:12" x14ac:dyDescent="0.2">
      <c r="A713" s="53">
        <v>9110</v>
      </c>
      <c r="B713" s="51" t="s">
        <v>781</v>
      </c>
      <c r="C713" s="51" t="s">
        <v>57</v>
      </c>
      <c r="D713" s="51" t="s">
        <v>57</v>
      </c>
      <c r="E713" s="51" t="s">
        <v>57</v>
      </c>
      <c r="F713" s="51" t="s">
        <v>57</v>
      </c>
      <c r="G713" s="51" t="s">
        <v>58</v>
      </c>
      <c r="H713" s="51" t="s">
        <v>443</v>
      </c>
      <c r="I713" s="51" t="s">
        <v>60</v>
      </c>
      <c r="J713" s="51" t="s">
        <v>58</v>
      </c>
      <c r="K713" s="51" t="s">
        <v>58</v>
      </c>
      <c r="L713" s="51" t="s">
        <v>59</v>
      </c>
    </row>
    <row r="714" spans="1:12" x14ac:dyDescent="0.2">
      <c r="A714" s="53">
        <v>9111</v>
      </c>
      <c r="B714" s="51" t="s">
        <v>782</v>
      </c>
      <c r="C714" s="51" t="s">
        <v>57</v>
      </c>
      <c r="D714" s="51" t="s">
        <v>57</v>
      </c>
      <c r="E714" s="51" t="s">
        <v>57</v>
      </c>
      <c r="F714" s="51" t="s">
        <v>57</v>
      </c>
      <c r="G714" s="51" t="s">
        <v>58</v>
      </c>
      <c r="H714" s="51" t="s">
        <v>443</v>
      </c>
      <c r="I714" s="51" t="s">
        <v>60</v>
      </c>
      <c r="J714" s="51" t="s">
        <v>58</v>
      </c>
      <c r="K714" s="51" t="s">
        <v>58</v>
      </c>
      <c r="L714" s="51" t="s">
        <v>59</v>
      </c>
    </row>
    <row r="715" spans="1:12" x14ac:dyDescent="0.2">
      <c r="A715" s="53">
        <v>9115</v>
      </c>
      <c r="B715" s="51" t="s">
        <v>783</v>
      </c>
      <c r="C715" s="51" t="s">
        <v>57</v>
      </c>
      <c r="D715" s="51" t="s">
        <v>57</v>
      </c>
      <c r="E715" s="51" t="s">
        <v>57</v>
      </c>
      <c r="F715" s="51" t="s">
        <v>57</v>
      </c>
      <c r="G715" s="51" t="s">
        <v>58</v>
      </c>
      <c r="H715" s="51" t="s">
        <v>443</v>
      </c>
      <c r="I715" s="51" t="s">
        <v>60</v>
      </c>
      <c r="J715" s="51" t="s">
        <v>58</v>
      </c>
      <c r="K715" s="51" t="s">
        <v>58</v>
      </c>
      <c r="L715" s="51" t="s">
        <v>59</v>
      </c>
    </row>
    <row r="716" spans="1:12" x14ac:dyDescent="0.2">
      <c r="A716" s="53">
        <v>9120</v>
      </c>
      <c r="B716" s="51" t="s">
        <v>784</v>
      </c>
      <c r="C716" s="51" t="s">
        <v>57</v>
      </c>
      <c r="D716" s="51" t="s">
        <v>57</v>
      </c>
      <c r="E716" s="51" t="s">
        <v>57</v>
      </c>
      <c r="F716" s="51" t="s">
        <v>57</v>
      </c>
      <c r="G716" s="51" t="s">
        <v>58</v>
      </c>
      <c r="H716" s="51" t="s">
        <v>443</v>
      </c>
      <c r="I716" s="51" t="s">
        <v>60</v>
      </c>
      <c r="J716" s="51" t="s">
        <v>58</v>
      </c>
      <c r="K716" s="51" t="s">
        <v>58</v>
      </c>
      <c r="L716" s="51" t="s">
        <v>59</v>
      </c>
    </row>
    <row r="717" spans="1:12" x14ac:dyDescent="0.2">
      <c r="A717" s="53">
        <v>9121</v>
      </c>
      <c r="B717" s="51" t="s">
        <v>785</v>
      </c>
      <c r="C717" s="51" t="s">
        <v>57</v>
      </c>
      <c r="D717" s="51" t="s">
        <v>57</v>
      </c>
      <c r="E717" s="51" t="s">
        <v>57</v>
      </c>
      <c r="F717" s="51" t="s">
        <v>57</v>
      </c>
      <c r="G717" s="51" t="s">
        <v>58</v>
      </c>
      <c r="H717" s="51" t="s">
        <v>443</v>
      </c>
      <c r="I717" s="51" t="s">
        <v>60</v>
      </c>
      <c r="J717" s="51" t="s">
        <v>58</v>
      </c>
      <c r="K717" s="51" t="s">
        <v>58</v>
      </c>
      <c r="L717" s="51" t="s">
        <v>59</v>
      </c>
    </row>
    <row r="718" spans="1:12" x14ac:dyDescent="0.2">
      <c r="A718" s="53">
        <v>9122</v>
      </c>
      <c r="B718" s="51" t="s">
        <v>786</v>
      </c>
      <c r="C718" s="51" t="s">
        <v>57</v>
      </c>
      <c r="D718" s="51" t="s">
        <v>57</v>
      </c>
      <c r="E718" s="51" t="s">
        <v>57</v>
      </c>
      <c r="F718" s="51" t="s">
        <v>57</v>
      </c>
      <c r="G718" s="51" t="s">
        <v>58</v>
      </c>
      <c r="H718" s="51" t="s">
        <v>443</v>
      </c>
      <c r="I718" s="51" t="s">
        <v>60</v>
      </c>
      <c r="J718" s="51" t="s">
        <v>58</v>
      </c>
      <c r="K718" s="51" t="s">
        <v>58</v>
      </c>
      <c r="L718" s="51" t="s">
        <v>59</v>
      </c>
    </row>
    <row r="719" spans="1:12" x14ac:dyDescent="0.2">
      <c r="A719" s="53">
        <v>9123</v>
      </c>
      <c r="B719" s="51" t="s">
        <v>787</v>
      </c>
      <c r="C719" s="51" t="s">
        <v>57</v>
      </c>
      <c r="D719" s="51" t="s">
        <v>57</v>
      </c>
      <c r="E719" s="51" t="s">
        <v>57</v>
      </c>
      <c r="F719" s="51" t="s">
        <v>57</v>
      </c>
      <c r="G719" s="51" t="s">
        <v>58</v>
      </c>
      <c r="H719" s="51" t="s">
        <v>443</v>
      </c>
      <c r="I719" s="51" t="s">
        <v>60</v>
      </c>
      <c r="J719" s="51" t="s">
        <v>58</v>
      </c>
      <c r="K719" s="51" t="s">
        <v>58</v>
      </c>
      <c r="L719" s="51" t="s">
        <v>59</v>
      </c>
    </row>
    <row r="720" spans="1:12" x14ac:dyDescent="0.2">
      <c r="A720" s="53">
        <v>9124</v>
      </c>
      <c r="B720" s="51" t="s">
        <v>788</v>
      </c>
      <c r="C720" s="51" t="s">
        <v>57</v>
      </c>
      <c r="D720" s="51" t="s">
        <v>57</v>
      </c>
      <c r="E720" s="51" t="s">
        <v>57</v>
      </c>
      <c r="F720" s="51" t="s">
        <v>57</v>
      </c>
      <c r="G720" s="51" t="s">
        <v>58</v>
      </c>
      <c r="H720" s="51" t="s">
        <v>443</v>
      </c>
      <c r="I720" s="51" t="s">
        <v>60</v>
      </c>
      <c r="J720" s="51" t="s">
        <v>58</v>
      </c>
      <c r="K720" s="51" t="s">
        <v>58</v>
      </c>
      <c r="L720" s="51" t="s">
        <v>59</v>
      </c>
    </row>
    <row r="721" spans="1:12" x14ac:dyDescent="0.2">
      <c r="A721" s="53">
        <v>9130</v>
      </c>
      <c r="B721" s="51" t="s">
        <v>789</v>
      </c>
      <c r="C721" s="51" t="s">
        <v>57</v>
      </c>
      <c r="D721" s="51" t="s">
        <v>57</v>
      </c>
      <c r="E721" s="51" t="s">
        <v>57</v>
      </c>
      <c r="F721" s="51" t="s">
        <v>57</v>
      </c>
      <c r="G721" s="51" t="s">
        <v>58</v>
      </c>
      <c r="H721" s="51" t="s">
        <v>443</v>
      </c>
      <c r="I721" s="51" t="s">
        <v>60</v>
      </c>
      <c r="J721" s="51" t="s">
        <v>58</v>
      </c>
      <c r="K721" s="51" t="s">
        <v>58</v>
      </c>
      <c r="L721" s="51" t="s">
        <v>59</v>
      </c>
    </row>
    <row r="722" spans="1:12" x14ac:dyDescent="0.2">
      <c r="A722" s="53">
        <v>9131</v>
      </c>
      <c r="B722" s="51" t="s">
        <v>790</v>
      </c>
      <c r="C722" s="51" t="s">
        <v>57</v>
      </c>
      <c r="D722" s="51" t="s">
        <v>57</v>
      </c>
      <c r="E722" s="51" t="s">
        <v>57</v>
      </c>
      <c r="F722" s="51" t="s">
        <v>57</v>
      </c>
      <c r="G722" s="51" t="s">
        <v>58</v>
      </c>
      <c r="H722" s="51" t="s">
        <v>443</v>
      </c>
      <c r="I722" s="51" t="s">
        <v>60</v>
      </c>
      <c r="J722" s="51" t="s">
        <v>58</v>
      </c>
      <c r="K722" s="51" t="s">
        <v>58</v>
      </c>
      <c r="L722" s="51" t="s">
        <v>59</v>
      </c>
    </row>
    <row r="723" spans="1:12" x14ac:dyDescent="0.2">
      <c r="A723" s="53">
        <v>9132</v>
      </c>
      <c r="B723" s="51" t="s">
        <v>791</v>
      </c>
      <c r="C723" s="51" t="s">
        <v>57</v>
      </c>
      <c r="D723" s="51" t="s">
        <v>57</v>
      </c>
      <c r="E723" s="51" t="s">
        <v>57</v>
      </c>
      <c r="F723" s="51" t="s">
        <v>57</v>
      </c>
      <c r="G723" s="51" t="s">
        <v>58</v>
      </c>
      <c r="H723" s="51" t="s">
        <v>443</v>
      </c>
      <c r="I723" s="51" t="s">
        <v>60</v>
      </c>
      <c r="J723" s="51" t="s">
        <v>58</v>
      </c>
      <c r="K723" s="51" t="s">
        <v>58</v>
      </c>
      <c r="L723" s="51" t="s">
        <v>59</v>
      </c>
    </row>
    <row r="724" spans="1:12" x14ac:dyDescent="0.2">
      <c r="A724" s="53">
        <v>9133</v>
      </c>
      <c r="B724" s="51" t="s">
        <v>792</v>
      </c>
      <c r="C724" s="51" t="s">
        <v>57</v>
      </c>
      <c r="D724" s="51" t="s">
        <v>57</v>
      </c>
      <c r="E724" s="51" t="s">
        <v>57</v>
      </c>
      <c r="F724" s="51" t="s">
        <v>57</v>
      </c>
      <c r="G724" s="51" t="s">
        <v>58</v>
      </c>
      <c r="H724" s="51" t="s">
        <v>443</v>
      </c>
      <c r="I724" s="51" t="s">
        <v>60</v>
      </c>
      <c r="J724" s="51" t="s">
        <v>58</v>
      </c>
      <c r="K724" s="51" t="s">
        <v>58</v>
      </c>
      <c r="L724" s="51" t="s">
        <v>59</v>
      </c>
    </row>
    <row r="725" spans="1:12" x14ac:dyDescent="0.2">
      <c r="A725" s="53">
        <v>9134</v>
      </c>
      <c r="B725" s="51" t="s">
        <v>793</v>
      </c>
      <c r="C725" s="51" t="s">
        <v>57</v>
      </c>
      <c r="D725" s="51" t="s">
        <v>57</v>
      </c>
      <c r="E725" s="51" t="s">
        <v>57</v>
      </c>
      <c r="F725" s="51" t="s">
        <v>57</v>
      </c>
      <c r="G725" s="51" t="s">
        <v>58</v>
      </c>
      <c r="H725" s="51" t="s">
        <v>443</v>
      </c>
      <c r="I725" s="51" t="s">
        <v>60</v>
      </c>
      <c r="J725" s="51" t="s">
        <v>58</v>
      </c>
      <c r="K725" s="51" t="s">
        <v>58</v>
      </c>
      <c r="L725" s="51" t="s">
        <v>59</v>
      </c>
    </row>
    <row r="726" spans="1:12" x14ac:dyDescent="0.2">
      <c r="A726" s="53">
        <v>9140</v>
      </c>
      <c r="B726" s="51" t="s">
        <v>794</v>
      </c>
      <c r="C726" s="51" t="s">
        <v>57</v>
      </c>
      <c r="D726" s="51" t="s">
        <v>57</v>
      </c>
      <c r="E726" s="51" t="s">
        <v>57</v>
      </c>
      <c r="F726" s="51" t="s">
        <v>57</v>
      </c>
      <c r="G726" s="51" t="s">
        <v>58</v>
      </c>
      <c r="H726" s="51" t="s">
        <v>443</v>
      </c>
      <c r="I726" s="51" t="s">
        <v>60</v>
      </c>
      <c r="J726" s="51" t="s">
        <v>58</v>
      </c>
      <c r="K726" s="51" t="s">
        <v>58</v>
      </c>
      <c r="L726" s="51" t="s">
        <v>59</v>
      </c>
    </row>
    <row r="727" spans="1:12" x14ac:dyDescent="0.2">
      <c r="A727" s="53">
        <v>9141</v>
      </c>
      <c r="B727" s="51" t="s">
        <v>795</v>
      </c>
      <c r="C727" s="51" t="s">
        <v>57</v>
      </c>
      <c r="D727" s="51" t="s">
        <v>57</v>
      </c>
      <c r="E727" s="51" t="s">
        <v>57</v>
      </c>
      <c r="F727" s="51" t="s">
        <v>57</v>
      </c>
      <c r="G727" s="51" t="s">
        <v>58</v>
      </c>
      <c r="H727" s="51" t="s">
        <v>443</v>
      </c>
      <c r="I727" s="51" t="s">
        <v>60</v>
      </c>
      <c r="J727" s="51" t="s">
        <v>58</v>
      </c>
      <c r="K727" s="51" t="s">
        <v>58</v>
      </c>
      <c r="L727" s="51" t="s">
        <v>59</v>
      </c>
    </row>
    <row r="728" spans="1:12" x14ac:dyDescent="0.2">
      <c r="A728" s="53">
        <v>9142</v>
      </c>
      <c r="B728" s="51" t="s">
        <v>796</v>
      </c>
      <c r="C728" s="51" t="s">
        <v>57</v>
      </c>
      <c r="D728" s="51" t="s">
        <v>57</v>
      </c>
      <c r="E728" s="51" t="s">
        <v>57</v>
      </c>
      <c r="F728" s="51" t="s">
        <v>57</v>
      </c>
      <c r="G728" s="51" t="s">
        <v>58</v>
      </c>
      <c r="H728" s="51" t="s">
        <v>443</v>
      </c>
      <c r="I728" s="51" t="s">
        <v>60</v>
      </c>
      <c r="J728" s="51" t="s">
        <v>58</v>
      </c>
      <c r="K728" s="51" t="s">
        <v>58</v>
      </c>
      <c r="L728" s="51" t="s">
        <v>59</v>
      </c>
    </row>
    <row r="729" spans="1:12" x14ac:dyDescent="0.2">
      <c r="A729" s="53">
        <v>9143</v>
      </c>
      <c r="B729" s="51" t="s">
        <v>797</v>
      </c>
      <c r="C729" s="51" t="s">
        <v>57</v>
      </c>
      <c r="D729" s="51" t="s">
        <v>57</v>
      </c>
      <c r="E729" s="51" t="s">
        <v>57</v>
      </c>
      <c r="F729" s="51" t="s">
        <v>57</v>
      </c>
      <c r="G729" s="51" t="s">
        <v>58</v>
      </c>
      <c r="H729" s="51" t="s">
        <v>443</v>
      </c>
      <c r="I729" s="51" t="s">
        <v>60</v>
      </c>
      <c r="J729" s="51" t="s">
        <v>58</v>
      </c>
      <c r="K729" s="51" t="s">
        <v>58</v>
      </c>
      <c r="L729" s="51" t="s">
        <v>59</v>
      </c>
    </row>
    <row r="730" spans="1:12" x14ac:dyDescent="0.2">
      <c r="A730" s="53">
        <v>9150</v>
      </c>
      <c r="B730" s="51" t="s">
        <v>798</v>
      </c>
      <c r="C730" s="51" t="s">
        <v>57</v>
      </c>
      <c r="D730" s="51" t="s">
        <v>57</v>
      </c>
      <c r="E730" s="51" t="s">
        <v>57</v>
      </c>
      <c r="F730" s="51" t="s">
        <v>57</v>
      </c>
      <c r="G730" s="51" t="s">
        <v>58</v>
      </c>
      <c r="H730" s="51" t="s">
        <v>443</v>
      </c>
      <c r="I730" s="51" t="s">
        <v>60</v>
      </c>
      <c r="J730" s="51" t="s">
        <v>58</v>
      </c>
      <c r="K730" s="51" t="s">
        <v>58</v>
      </c>
      <c r="L730" s="51" t="s">
        <v>59</v>
      </c>
    </row>
    <row r="731" spans="1:12" x14ac:dyDescent="0.2">
      <c r="A731" s="53">
        <v>9151</v>
      </c>
      <c r="B731" s="51" t="s">
        <v>799</v>
      </c>
      <c r="C731" s="51" t="s">
        <v>57</v>
      </c>
      <c r="D731" s="51" t="s">
        <v>57</v>
      </c>
      <c r="E731" s="51" t="s">
        <v>57</v>
      </c>
      <c r="F731" s="51" t="s">
        <v>57</v>
      </c>
      <c r="G731" s="51" t="s">
        <v>58</v>
      </c>
      <c r="H731" s="51" t="s">
        <v>443</v>
      </c>
      <c r="I731" s="51" t="s">
        <v>60</v>
      </c>
      <c r="J731" s="51" t="s">
        <v>58</v>
      </c>
      <c r="K731" s="51" t="s">
        <v>58</v>
      </c>
      <c r="L731" s="51" t="s">
        <v>59</v>
      </c>
    </row>
    <row r="732" spans="1:12" x14ac:dyDescent="0.2">
      <c r="A732" s="53">
        <v>9152</v>
      </c>
      <c r="B732" s="51" t="s">
        <v>800</v>
      </c>
      <c r="C732" s="51" t="s">
        <v>57</v>
      </c>
      <c r="D732" s="51" t="s">
        <v>57</v>
      </c>
      <c r="E732" s="51" t="s">
        <v>57</v>
      </c>
      <c r="F732" s="51" t="s">
        <v>57</v>
      </c>
      <c r="G732" s="51" t="s">
        <v>58</v>
      </c>
      <c r="H732" s="51" t="s">
        <v>443</v>
      </c>
      <c r="I732" s="51" t="s">
        <v>60</v>
      </c>
      <c r="J732" s="51" t="s">
        <v>58</v>
      </c>
      <c r="K732" s="51" t="s">
        <v>58</v>
      </c>
      <c r="L732" s="51" t="s">
        <v>59</v>
      </c>
    </row>
    <row r="733" spans="1:12" x14ac:dyDescent="0.2">
      <c r="A733" s="53">
        <v>9153</v>
      </c>
      <c r="B733" s="51" t="s">
        <v>801</v>
      </c>
      <c r="C733" s="51" t="s">
        <v>57</v>
      </c>
      <c r="D733" s="51" t="s">
        <v>57</v>
      </c>
      <c r="E733" s="51" t="s">
        <v>57</v>
      </c>
      <c r="F733" s="51" t="s">
        <v>57</v>
      </c>
      <c r="G733" s="51" t="s">
        <v>58</v>
      </c>
      <c r="H733" s="51" t="s">
        <v>443</v>
      </c>
      <c r="I733" s="51" t="s">
        <v>60</v>
      </c>
      <c r="J733" s="51" t="s">
        <v>58</v>
      </c>
      <c r="K733" s="51" t="s">
        <v>58</v>
      </c>
      <c r="L733" s="51" t="s">
        <v>59</v>
      </c>
    </row>
    <row r="734" spans="1:12" x14ac:dyDescent="0.2">
      <c r="A734" s="53">
        <v>9154</v>
      </c>
      <c r="B734" s="51" t="s">
        <v>802</v>
      </c>
      <c r="C734" s="51" t="s">
        <v>57</v>
      </c>
      <c r="D734" s="51" t="s">
        <v>57</v>
      </c>
      <c r="E734" s="51" t="s">
        <v>57</v>
      </c>
      <c r="F734" s="51" t="s">
        <v>57</v>
      </c>
      <c r="G734" s="51" t="s">
        <v>58</v>
      </c>
      <c r="H734" s="51" t="s">
        <v>443</v>
      </c>
      <c r="I734" s="51" t="s">
        <v>60</v>
      </c>
      <c r="J734" s="51" t="s">
        <v>58</v>
      </c>
      <c r="K734" s="51" t="s">
        <v>58</v>
      </c>
      <c r="L734" s="51" t="s">
        <v>59</v>
      </c>
    </row>
    <row r="735" spans="1:12" x14ac:dyDescent="0.2">
      <c r="A735" s="53">
        <v>9155</v>
      </c>
      <c r="B735" s="51" t="s">
        <v>803</v>
      </c>
      <c r="C735" s="51" t="s">
        <v>57</v>
      </c>
      <c r="D735" s="51" t="s">
        <v>57</v>
      </c>
      <c r="E735" s="51" t="s">
        <v>57</v>
      </c>
      <c r="F735" s="51" t="s">
        <v>57</v>
      </c>
      <c r="G735" s="51" t="s">
        <v>58</v>
      </c>
      <c r="H735" s="51" t="s">
        <v>443</v>
      </c>
      <c r="I735" s="51" t="s">
        <v>60</v>
      </c>
      <c r="J735" s="51" t="s">
        <v>58</v>
      </c>
      <c r="K735" s="51" t="s">
        <v>58</v>
      </c>
      <c r="L735" s="51" t="s">
        <v>59</v>
      </c>
    </row>
    <row r="736" spans="1:12" x14ac:dyDescent="0.2">
      <c r="A736" s="53">
        <v>9156</v>
      </c>
      <c r="B736" s="51" t="s">
        <v>804</v>
      </c>
      <c r="C736" s="51" t="s">
        <v>57</v>
      </c>
      <c r="D736" s="51" t="s">
        <v>57</v>
      </c>
      <c r="E736" s="51" t="s">
        <v>57</v>
      </c>
      <c r="F736" s="51" t="s">
        <v>57</v>
      </c>
      <c r="G736" s="51" t="s">
        <v>58</v>
      </c>
      <c r="H736" s="51" t="s">
        <v>443</v>
      </c>
      <c r="I736" s="51" t="s">
        <v>60</v>
      </c>
      <c r="J736" s="51" t="s">
        <v>58</v>
      </c>
      <c r="K736" s="51" t="s">
        <v>58</v>
      </c>
      <c r="L736" s="51" t="s">
        <v>59</v>
      </c>
    </row>
    <row r="737" spans="1:12" x14ac:dyDescent="0.2">
      <c r="A737" s="53">
        <v>9160</v>
      </c>
      <c r="B737" s="51" t="s">
        <v>805</v>
      </c>
      <c r="C737" s="51" t="s">
        <v>57</v>
      </c>
      <c r="D737" s="51" t="s">
        <v>57</v>
      </c>
      <c r="E737" s="51" t="s">
        <v>57</v>
      </c>
      <c r="F737" s="51" t="s">
        <v>57</v>
      </c>
      <c r="G737" s="51" t="s">
        <v>58</v>
      </c>
      <c r="H737" s="51" t="s">
        <v>443</v>
      </c>
      <c r="I737" s="51" t="s">
        <v>60</v>
      </c>
      <c r="J737" s="51" t="s">
        <v>58</v>
      </c>
      <c r="K737" s="51" t="s">
        <v>58</v>
      </c>
      <c r="L737" s="51" t="s">
        <v>59</v>
      </c>
    </row>
    <row r="738" spans="1:12" x14ac:dyDescent="0.2">
      <c r="A738" s="53">
        <v>9161</v>
      </c>
      <c r="B738" s="51" t="s">
        <v>806</v>
      </c>
      <c r="C738" s="51" t="s">
        <v>57</v>
      </c>
      <c r="D738" s="51" t="s">
        <v>57</v>
      </c>
      <c r="E738" s="51" t="s">
        <v>57</v>
      </c>
      <c r="F738" s="51" t="s">
        <v>57</v>
      </c>
      <c r="G738" s="51" t="s">
        <v>58</v>
      </c>
      <c r="H738" s="51" t="s">
        <v>443</v>
      </c>
      <c r="I738" s="51" t="s">
        <v>60</v>
      </c>
      <c r="J738" s="51" t="s">
        <v>58</v>
      </c>
      <c r="K738" s="51" t="s">
        <v>58</v>
      </c>
      <c r="L738" s="51" t="s">
        <v>59</v>
      </c>
    </row>
    <row r="739" spans="1:12" x14ac:dyDescent="0.2">
      <c r="A739" s="53">
        <v>9162</v>
      </c>
      <c r="B739" s="51" t="s">
        <v>807</v>
      </c>
      <c r="C739" s="51" t="s">
        <v>57</v>
      </c>
      <c r="D739" s="51" t="s">
        <v>57</v>
      </c>
      <c r="E739" s="51" t="s">
        <v>57</v>
      </c>
      <c r="F739" s="51" t="s">
        <v>57</v>
      </c>
      <c r="G739" s="51" t="s">
        <v>58</v>
      </c>
      <c r="H739" s="51" t="s">
        <v>443</v>
      </c>
      <c r="I739" s="51" t="s">
        <v>60</v>
      </c>
      <c r="J739" s="51" t="s">
        <v>58</v>
      </c>
      <c r="K739" s="51" t="s">
        <v>58</v>
      </c>
      <c r="L739" s="51" t="s">
        <v>59</v>
      </c>
    </row>
    <row r="740" spans="1:12" x14ac:dyDescent="0.2">
      <c r="A740" s="53">
        <v>9163</v>
      </c>
      <c r="B740" s="51" t="s">
        <v>808</v>
      </c>
      <c r="C740" s="51" t="s">
        <v>57</v>
      </c>
      <c r="D740" s="51" t="s">
        <v>57</v>
      </c>
      <c r="E740" s="51" t="s">
        <v>57</v>
      </c>
      <c r="F740" s="51" t="s">
        <v>57</v>
      </c>
      <c r="G740" s="51" t="s">
        <v>58</v>
      </c>
      <c r="H740" s="51" t="s">
        <v>443</v>
      </c>
      <c r="I740" s="51" t="s">
        <v>60</v>
      </c>
      <c r="J740" s="51" t="s">
        <v>58</v>
      </c>
      <c r="K740" s="51" t="s">
        <v>58</v>
      </c>
      <c r="L740" s="51" t="s">
        <v>59</v>
      </c>
    </row>
    <row r="741" spans="1:12" x14ac:dyDescent="0.2">
      <c r="A741" s="53">
        <v>9164</v>
      </c>
      <c r="B741" s="51" t="s">
        <v>809</v>
      </c>
      <c r="C741" s="51" t="s">
        <v>57</v>
      </c>
      <c r="D741" s="51" t="s">
        <v>57</v>
      </c>
      <c r="E741" s="51" t="s">
        <v>57</v>
      </c>
      <c r="F741" s="51" t="s">
        <v>57</v>
      </c>
      <c r="G741" s="51" t="s">
        <v>58</v>
      </c>
      <c r="H741" s="51" t="s">
        <v>443</v>
      </c>
      <c r="I741" s="51" t="s">
        <v>60</v>
      </c>
      <c r="J741" s="51" t="s">
        <v>58</v>
      </c>
      <c r="K741" s="51" t="s">
        <v>58</v>
      </c>
      <c r="L741" s="51" t="s">
        <v>59</v>
      </c>
    </row>
    <row r="742" spans="1:12" x14ac:dyDescent="0.2">
      <c r="A742" s="53">
        <v>9170</v>
      </c>
      <c r="B742" s="51" t="s">
        <v>810</v>
      </c>
      <c r="C742" s="51" t="s">
        <v>57</v>
      </c>
      <c r="D742" s="51" t="s">
        <v>57</v>
      </c>
      <c r="E742" s="51" t="s">
        <v>57</v>
      </c>
      <c r="F742" s="51" t="s">
        <v>57</v>
      </c>
      <c r="G742" s="51" t="s">
        <v>58</v>
      </c>
      <c r="H742" s="51" t="s">
        <v>443</v>
      </c>
      <c r="I742" s="51" t="s">
        <v>60</v>
      </c>
      <c r="J742" s="51" t="s">
        <v>58</v>
      </c>
      <c r="K742" s="51" t="s">
        <v>58</v>
      </c>
      <c r="L742" s="51" t="s">
        <v>59</v>
      </c>
    </row>
    <row r="743" spans="1:12" x14ac:dyDescent="0.2">
      <c r="A743" s="53">
        <v>9171</v>
      </c>
      <c r="B743" s="51" t="s">
        <v>811</v>
      </c>
      <c r="C743" s="51" t="s">
        <v>57</v>
      </c>
      <c r="D743" s="51" t="s">
        <v>57</v>
      </c>
      <c r="E743" s="51" t="s">
        <v>57</v>
      </c>
      <c r="F743" s="51" t="s">
        <v>57</v>
      </c>
      <c r="G743" s="51" t="s">
        <v>58</v>
      </c>
      <c r="H743" s="51" t="s">
        <v>443</v>
      </c>
      <c r="I743" s="51" t="s">
        <v>60</v>
      </c>
      <c r="J743" s="51" t="s">
        <v>58</v>
      </c>
      <c r="K743" s="51" t="s">
        <v>58</v>
      </c>
      <c r="L743" s="51" t="s">
        <v>59</v>
      </c>
    </row>
    <row r="744" spans="1:12" x14ac:dyDescent="0.2">
      <c r="A744" s="53">
        <v>9172</v>
      </c>
      <c r="B744" s="51" t="s">
        <v>812</v>
      </c>
      <c r="C744" s="51" t="s">
        <v>57</v>
      </c>
      <c r="D744" s="51" t="s">
        <v>57</v>
      </c>
      <c r="E744" s="51" t="s">
        <v>57</v>
      </c>
      <c r="F744" s="51" t="s">
        <v>57</v>
      </c>
      <c r="G744" s="51" t="s">
        <v>58</v>
      </c>
      <c r="H744" s="51" t="s">
        <v>443</v>
      </c>
      <c r="I744" s="51" t="s">
        <v>60</v>
      </c>
      <c r="J744" s="51" t="s">
        <v>58</v>
      </c>
      <c r="K744" s="51" t="s">
        <v>58</v>
      </c>
      <c r="L744" s="51" t="s">
        <v>59</v>
      </c>
    </row>
    <row r="745" spans="1:12" x14ac:dyDescent="0.2">
      <c r="A745" s="53">
        <v>9173</v>
      </c>
      <c r="B745" s="51" t="s">
        <v>813</v>
      </c>
      <c r="C745" s="51" t="s">
        <v>57</v>
      </c>
      <c r="D745" s="51" t="s">
        <v>57</v>
      </c>
      <c r="E745" s="51" t="s">
        <v>57</v>
      </c>
      <c r="F745" s="51" t="s">
        <v>57</v>
      </c>
      <c r="G745" s="51" t="s">
        <v>58</v>
      </c>
      <c r="H745" s="51" t="s">
        <v>443</v>
      </c>
      <c r="I745" s="51" t="s">
        <v>60</v>
      </c>
      <c r="J745" s="51" t="s">
        <v>58</v>
      </c>
      <c r="K745" s="51" t="s">
        <v>58</v>
      </c>
      <c r="L745" s="51" t="s">
        <v>59</v>
      </c>
    </row>
    <row r="746" spans="1:12" x14ac:dyDescent="0.2">
      <c r="A746" s="53">
        <v>9174</v>
      </c>
      <c r="B746" s="51" t="s">
        <v>814</v>
      </c>
      <c r="C746" s="51" t="s">
        <v>57</v>
      </c>
      <c r="D746" s="51" t="s">
        <v>57</v>
      </c>
      <c r="E746" s="51" t="s">
        <v>57</v>
      </c>
      <c r="F746" s="51" t="s">
        <v>57</v>
      </c>
      <c r="G746" s="51" t="s">
        <v>58</v>
      </c>
      <c r="H746" s="51" t="s">
        <v>443</v>
      </c>
      <c r="I746" s="51" t="s">
        <v>60</v>
      </c>
      <c r="J746" s="51" t="s">
        <v>58</v>
      </c>
      <c r="K746" s="51" t="s">
        <v>58</v>
      </c>
      <c r="L746" s="51" t="s">
        <v>59</v>
      </c>
    </row>
    <row r="747" spans="1:12" x14ac:dyDescent="0.2">
      <c r="A747" s="53">
        <v>9180</v>
      </c>
      <c r="B747" s="51" t="s">
        <v>815</v>
      </c>
      <c r="C747" s="51" t="s">
        <v>57</v>
      </c>
      <c r="D747" s="51" t="s">
        <v>57</v>
      </c>
      <c r="E747" s="51" t="s">
        <v>57</v>
      </c>
      <c r="F747" s="51" t="s">
        <v>57</v>
      </c>
      <c r="G747" s="51" t="s">
        <v>58</v>
      </c>
      <c r="H747" s="51" t="s">
        <v>443</v>
      </c>
      <c r="I747" s="51" t="s">
        <v>60</v>
      </c>
      <c r="J747" s="51" t="s">
        <v>58</v>
      </c>
      <c r="K747" s="51" t="s">
        <v>58</v>
      </c>
      <c r="L747" s="51" t="s">
        <v>59</v>
      </c>
    </row>
    <row r="748" spans="1:12" x14ac:dyDescent="0.2">
      <c r="A748" s="53">
        <v>9181</v>
      </c>
      <c r="B748" s="51" t="s">
        <v>816</v>
      </c>
      <c r="C748" s="51" t="s">
        <v>57</v>
      </c>
      <c r="D748" s="51" t="s">
        <v>57</v>
      </c>
      <c r="E748" s="51" t="s">
        <v>57</v>
      </c>
      <c r="F748" s="51" t="s">
        <v>57</v>
      </c>
      <c r="G748" s="51" t="s">
        <v>58</v>
      </c>
      <c r="H748" s="51" t="s">
        <v>443</v>
      </c>
      <c r="I748" s="51" t="s">
        <v>60</v>
      </c>
      <c r="J748" s="51" t="s">
        <v>58</v>
      </c>
      <c r="K748" s="51" t="s">
        <v>58</v>
      </c>
      <c r="L748" s="51" t="s">
        <v>59</v>
      </c>
    </row>
    <row r="749" spans="1:12" x14ac:dyDescent="0.2">
      <c r="A749" s="53">
        <v>9182</v>
      </c>
      <c r="B749" s="51" t="s">
        <v>817</v>
      </c>
      <c r="C749" s="51" t="s">
        <v>57</v>
      </c>
      <c r="D749" s="51" t="s">
        <v>57</v>
      </c>
      <c r="E749" s="51" t="s">
        <v>57</v>
      </c>
      <c r="F749" s="51" t="s">
        <v>57</v>
      </c>
      <c r="G749" s="51" t="s">
        <v>58</v>
      </c>
      <c r="H749" s="51" t="s">
        <v>443</v>
      </c>
      <c r="I749" s="51" t="s">
        <v>60</v>
      </c>
      <c r="J749" s="51" t="s">
        <v>58</v>
      </c>
      <c r="K749" s="51" t="s">
        <v>58</v>
      </c>
      <c r="L749" s="51" t="s">
        <v>59</v>
      </c>
    </row>
    <row r="750" spans="1:12" x14ac:dyDescent="0.2">
      <c r="A750" s="53">
        <v>9183</v>
      </c>
      <c r="B750" s="51" t="s">
        <v>818</v>
      </c>
      <c r="C750" s="51" t="s">
        <v>57</v>
      </c>
      <c r="D750" s="51" t="s">
        <v>57</v>
      </c>
      <c r="E750" s="51" t="s">
        <v>57</v>
      </c>
      <c r="F750" s="51" t="s">
        <v>57</v>
      </c>
      <c r="G750" s="51" t="s">
        <v>58</v>
      </c>
      <c r="H750" s="51" t="s">
        <v>443</v>
      </c>
      <c r="I750" s="51" t="s">
        <v>60</v>
      </c>
      <c r="J750" s="51" t="s">
        <v>58</v>
      </c>
      <c r="K750" s="51" t="s">
        <v>58</v>
      </c>
      <c r="L750" s="51" t="s">
        <v>59</v>
      </c>
    </row>
    <row r="751" spans="1:12" x14ac:dyDescent="0.2">
      <c r="A751" s="53">
        <v>9184</v>
      </c>
      <c r="B751" s="51" t="s">
        <v>819</v>
      </c>
      <c r="C751" s="51" t="s">
        <v>57</v>
      </c>
      <c r="D751" s="51" t="s">
        <v>57</v>
      </c>
      <c r="E751" s="51" t="s">
        <v>57</v>
      </c>
      <c r="F751" s="51" t="s">
        <v>57</v>
      </c>
      <c r="G751" s="51" t="s">
        <v>58</v>
      </c>
      <c r="H751" s="51" t="s">
        <v>443</v>
      </c>
      <c r="I751" s="51" t="s">
        <v>60</v>
      </c>
      <c r="J751" s="51" t="s">
        <v>58</v>
      </c>
      <c r="K751" s="51" t="s">
        <v>58</v>
      </c>
      <c r="L751" s="51" t="s">
        <v>59</v>
      </c>
    </row>
    <row r="752" spans="1:12" x14ac:dyDescent="0.2">
      <c r="A752" s="53">
        <v>9190</v>
      </c>
      <c r="B752" s="51" t="s">
        <v>820</v>
      </c>
      <c r="C752" s="51" t="s">
        <v>57</v>
      </c>
      <c r="D752" s="51" t="s">
        <v>57</v>
      </c>
      <c r="E752" s="51" t="s">
        <v>57</v>
      </c>
      <c r="F752" s="51" t="s">
        <v>57</v>
      </c>
      <c r="G752" s="51" t="s">
        <v>58</v>
      </c>
      <c r="H752" s="51" t="s">
        <v>443</v>
      </c>
      <c r="I752" s="51" t="s">
        <v>60</v>
      </c>
      <c r="J752" s="51" t="s">
        <v>58</v>
      </c>
      <c r="K752" s="51" t="s">
        <v>58</v>
      </c>
      <c r="L752" s="51" t="s">
        <v>59</v>
      </c>
    </row>
    <row r="753" spans="1:12" x14ac:dyDescent="0.2">
      <c r="A753" s="53">
        <v>9200</v>
      </c>
      <c r="B753" s="51" t="s">
        <v>821</v>
      </c>
      <c r="C753" s="51" t="s">
        <v>57</v>
      </c>
      <c r="D753" s="51" t="s">
        <v>57</v>
      </c>
      <c r="E753" s="51" t="s">
        <v>57</v>
      </c>
      <c r="F753" s="51" t="s">
        <v>57</v>
      </c>
      <c r="G753" s="51" t="s">
        <v>58</v>
      </c>
      <c r="H753" s="51" t="s">
        <v>443</v>
      </c>
      <c r="I753" s="51" t="s">
        <v>60</v>
      </c>
      <c r="J753" s="51" t="s">
        <v>58</v>
      </c>
      <c r="K753" s="51" t="s">
        <v>58</v>
      </c>
      <c r="L753" s="51" t="s">
        <v>59</v>
      </c>
    </row>
    <row r="754" spans="1:12" x14ac:dyDescent="0.2">
      <c r="A754" s="53">
        <v>9205</v>
      </c>
      <c r="B754" s="51" t="s">
        <v>822</v>
      </c>
      <c r="C754" s="51" t="s">
        <v>57</v>
      </c>
      <c r="D754" s="51" t="s">
        <v>57</v>
      </c>
      <c r="E754" s="51" t="s">
        <v>57</v>
      </c>
      <c r="F754" s="51" t="s">
        <v>57</v>
      </c>
      <c r="G754" s="51" t="s">
        <v>58</v>
      </c>
      <c r="H754" s="51" t="s">
        <v>443</v>
      </c>
      <c r="I754" s="51" t="s">
        <v>60</v>
      </c>
      <c r="J754" s="51" t="s">
        <v>58</v>
      </c>
      <c r="K754" s="51" t="s">
        <v>58</v>
      </c>
      <c r="L754" s="51" t="s">
        <v>59</v>
      </c>
    </row>
    <row r="755" spans="1:12" x14ac:dyDescent="0.2">
      <c r="A755" s="53">
        <v>9210</v>
      </c>
      <c r="B755" s="51" t="s">
        <v>823</v>
      </c>
      <c r="C755" s="51" t="s">
        <v>57</v>
      </c>
      <c r="D755" s="51" t="s">
        <v>57</v>
      </c>
      <c r="E755" s="51" t="s">
        <v>57</v>
      </c>
      <c r="F755" s="51" t="s">
        <v>57</v>
      </c>
      <c r="G755" s="51" t="s">
        <v>58</v>
      </c>
      <c r="H755" s="51" t="s">
        <v>443</v>
      </c>
      <c r="I755" s="51" t="s">
        <v>60</v>
      </c>
      <c r="J755" s="51" t="s">
        <v>58</v>
      </c>
      <c r="K755" s="51" t="s">
        <v>58</v>
      </c>
      <c r="L755" s="51" t="s">
        <v>59</v>
      </c>
    </row>
    <row r="756" spans="1:12" x14ac:dyDescent="0.2">
      <c r="A756" s="53">
        <v>9215</v>
      </c>
      <c r="B756" s="51" t="s">
        <v>824</v>
      </c>
      <c r="C756" s="51" t="s">
        <v>57</v>
      </c>
      <c r="D756" s="51" t="s">
        <v>57</v>
      </c>
      <c r="E756" s="51" t="s">
        <v>57</v>
      </c>
      <c r="F756" s="51" t="s">
        <v>57</v>
      </c>
      <c r="G756" s="51" t="s">
        <v>58</v>
      </c>
      <c r="H756" s="51" t="s">
        <v>443</v>
      </c>
      <c r="I756" s="51" t="s">
        <v>60</v>
      </c>
      <c r="J756" s="51" t="s">
        <v>58</v>
      </c>
      <c r="K756" s="51" t="s">
        <v>58</v>
      </c>
      <c r="L756" s="51" t="s">
        <v>59</v>
      </c>
    </row>
    <row r="757" spans="1:12" x14ac:dyDescent="0.2">
      <c r="A757" s="53">
        <v>9220</v>
      </c>
      <c r="B757" s="51" t="s">
        <v>825</v>
      </c>
      <c r="C757" s="51" t="s">
        <v>57</v>
      </c>
      <c r="D757" s="51" t="s">
        <v>57</v>
      </c>
      <c r="E757" s="51" t="s">
        <v>57</v>
      </c>
      <c r="F757" s="51" t="s">
        <v>57</v>
      </c>
      <c r="G757" s="51" t="s">
        <v>58</v>
      </c>
      <c r="H757" s="51" t="s">
        <v>443</v>
      </c>
      <c r="I757" s="51" t="s">
        <v>60</v>
      </c>
      <c r="J757" s="51" t="s">
        <v>58</v>
      </c>
      <c r="K757" s="51" t="s">
        <v>58</v>
      </c>
      <c r="L757" s="51" t="s">
        <v>59</v>
      </c>
    </row>
    <row r="758" spans="1:12" x14ac:dyDescent="0.2">
      <c r="A758" s="53">
        <v>9225</v>
      </c>
      <c r="B758" s="51" t="s">
        <v>826</v>
      </c>
      <c r="C758" s="51" t="s">
        <v>57</v>
      </c>
      <c r="D758" s="51" t="s">
        <v>57</v>
      </c>
      <c r="E758" s="51" t="s">
        <v>57</v>
      </c>
      <c r="F758" s="51" t="s">
        <v>57</v>
      </c>
      <c r="G758" s="51" t="s">
        <v>58</v>
      </c>
      <c r="H758" s="51" t="s">
        <v>443</v>
      </c>
      <c r="I758" s="51" t="s">
        <v>60</v>
      </c>
      <c r="J758" s="51" t="s">
        <v>58</v>
      </c>
      <c r="K758" s="51" t="s">
        <v>58</v>
      </c>
      <c r="L758" s="51" t="s">
        <v>59</v>
      </c>
    </row>
    <row r="759" spans="1:12" x14ac:dyDescent="0.2">
      <c r="A759" s="53">
        <v>9400</v>
      </c>
      <c r="B759" s="51" t="s">
        <v>827</v>
      </c>
      <c r="C759" s="51" t="s">
        <v>57</v>
      </c>
      <c r="D759" s="51" t="s">
        <v>57</v>
      </c>
      <c r="E759" s="51" t="s">
        <v>57</v>
      </c>
      <c r="F759" s="51" t="s">
        <v>57</v>
      </c>
      <c r="G759" s="51" t="s">
        <v>58</v>
      </c>
      <c r="H759" s="51" t="s">
        <v>443</v>
      </c>
      <c r="I759" s="51" t="s">
        <v>60</v>
      </c>
      <c r="J759" s="51" t="s">
        <v>58</v>
      </c>
      <c r="K759" s="51" t="s">
        <v>58</v>
      </c>
      <c r="L759" s="51" t="s">
        <v>59</v>
      </c>
    </row>
    <row r="760" spans="1:12" x14ac:dyDescent="0.2">
      <c r="A760" s="53">
        <v>9401</v>
      </c>
      <c r="B760" s="51" t="s">
        <v>828</v>
      </c>
      <c r="C760" s="51" t="s">
        <v>57</v>
      </c>
      <c r="D760" s="51" t="s">
        <v>57</v>
      </c>
      <c r="E760" s="51" t="s">
        <v>57</v>
      </c>
      <c r="F760" s="51" t="s">
        <v>57</v>
      </c>
      <c r="G760" s="51" t="s">
        <v>58</v>
      </c>
      <c r="H760" s="51" t="s">
        <v>443</v>
      </c>
      <c r="I760" s="51" t="s">
        <v>60</v>
      </c>
      <c r="J760" s="51" t="s">
        <v>58</v>
      </c>
      <c r="K760" s="51" t="s">
        <v>58</v>
      </c>
      <c r="L760" s="51" t="s">
        <v>59</v>
      </c>
    </row>
    <row r="761" spans="1:12" x14ac:dyDescent="0.2">
      <c r="A761" s="53">
        <v>9402</v>
      </c>
      <c r="B761" s="51" t="s">
        <v>829</v>
      </c>
      <c r="C761" s="51" t="s">
        <v>57</v>
      </c>
      <c r="D761" s="51" t="s">
        <v>57</v>
      </c>
      <c r="E761" s="51" t="s">
        <v>57</v>
      </c>
      <c r="F761" s="51" t="s">
        <v>57</v>
      </c>
      <c r="G761" s="51" t="s">
        <v>58</v>
      </c>
      <c r="H761" s="51" t="s">
        <v>443</v>
      </c>
      <c r="I761" s="51" t="s">
        <v>60</v>
      </c>
      <c r="J761" s="51" t="s">
        <v>58</v>
      </c>
      <c r="K761" s="51" t="s">
        <v>58</v>
      </c>
      <c r="L761" s="51" t="s">
        <v>59</v>
      </c>
    </row>
    <row r="762" spans="1:12" x14ac:dyDescent="0.2">
      <c r="A762" s="53">
        <v>9403</v>
      </c>
      <c r="B762" s="51" t="s">
        <v>830</v>
      </c>
      <c r="C762" s="51" t="s">
        <v>57</v>
      </c>
      <c r="D762" s="51" t="s">
        <v>57</v>
      </c>
      <c r="E762" s="51" t="s">
        <v>57</v>
      </c>
      <c r="F762" s="51" t="s">
        <v>57</v>
      </c>
      <c r="G762" s="51" t="s">
        <v>58</v>
      </c>
      <c r="H762" s="51" t="s">
        <v>443</v>
      </c>
      <c r="I762" s="51" t="s">
        <v>60</v>
      </c>
      <c r="J762" s="51" t="s">
        <v>58</v>
      </c>
      <c r="K762" s="51" t="s">
        <v>58</v>
      </c>
      <c r="L762" s="51" t="s">
        <v>59</v>
      </c>
    </row>
    <row r="763" spans="1:12" x14ac:dyDescent="0.2">
      <c r="A763" s="53">
        <v>9404</v>
      </c>
      <c r="B763" s="51" t="s">
        <v>831</v>
      </c>
      <c r="C763" s="51" t="s">
        <v>57</v>
      </c>
      <c r="D763" s="51" t="s">
        <v>57</v>
      </c>
      <c r="E763" s="51" t="s">
        <v>57</v>
      </c>
      <c r="F763" s="51" t="s">
        <v>57</v>
      </c>
      <c r="G763" s="51" t="s">
        <v>58</v>
      </c>
      <c r="H763" s="51" t="s">
        <v>443</v>
      </c>
      <c r="I763" s="51" t="s">
        <v>60</v>
      </c>
      <c r="J763" s="51" t="s">
        <v>58</v>
      </c>
      <c r="K763" s="51" t="s">
        <v>58</v>
      </c>
      <c r="L763" s="51" t="s">
        <v>59</v>
      </c>
    </row>
    <row r="764" spans="1:12" x14ac:dyDescent="0.2">
      <c r="A764" s="53">
        <v>9405</v>
      </c>
      <c r="B764" s="51" t="s">
        <v>832</v>
      </c>
      <c r="C764" s="51" t="s">
        <v>57</v>
      </c>
      <c r="D764" s="51" t="s">
        <v>57</v>
      </c>
      <c r="E764" s="51" t="s">
        <v>57</v>
      </c>
      <c r="F764" s="51" t="s">
        <v>57</v>
      </c>
      <c r="G764" s="51" t="s">
        <v>58</v>
      </c>
      <c r="H764" s="51" t="s">
        <v>443</v>
      </c>
      <c r="I764" s="51" t="s">
        <v>60</v>
      </c>
      <c r="J764" s="51" t="s">
        <v>58</v>
      </c>
      <c r="K764" s="51" t="s">
        <v>58</v>
      </c>
      <c r="L764" s="51" t="s">
        <v>59</v>
      </c>
    </row>
    <row r="765" spans="1:12" x14ac:dyDescent="0.2">
      <c r="A765" s="53">
        <v>9406</v>
      </c>
      <c r="B765" s="51" t="s">
        <v>833</v>
      </c>
      <c r="C765" s="51" t="s">
        <v>57</v>
      </c>
      <c r="D765" s="51" t="s">
        <v>57</v>
      </c>
      <c r="E765" s="51" t="s">
        <v>57</v>
      </c>
      <c r="F765" s="51" t="s">
        <v>57</v>
      </c>
      <c r="G765" s="51" t="s">
        <v>58</v>
      </c>
      <c r="H765" s="51" t="s">
        <v>443</v>
      </c>
      <c r="I765" s="51" t="s">
        <v>60</v>
      </c>
      <c r="J765" s="51" t="s">
        <v>58</v>
      </c>
      <c r="K765" s="51" t="s">
        <v>58</v>
      </c>
      <c r="L765" s="51" t="s">
        <v>59</v>
      </c>
    </row>
    <row r="766" spans="1:12" x14ac:dyDescent="0.2">
      <c r="A766" s="53">
        <v>9407</v>
      </c>
      <c r="B766" s="51" t="s">
        <v>834</v>
      </c>
      <c r="C766" s="51" t="s">
        <v>57</v>
      </c>
      <c r="D766" s="51" t="s">
        <v>57</v>
      </c>
      <c r="E766" s="51" t="s">
        <v>57</v>
      </c>
      <c r="F766" s="51" t="s">
        <v>57</v>
      </c>
      <c r="G766" s="51" t="s">
        <v>58</v>
      </c>
      <c r="H766" s="51" t="s">
        <v>443</v>
      </c>
      <c r="I766" s="51" t="s">
        <v>60</v>
      </c>
      <c r="J766" s="51" t="s">
        <v>58</v>
      </c>
      <c r="K766" s="51" t="s">
        <v>58</v>
      </c>
      <c r="L766" s="51" t="s">
        <v>59</v>
      </c>
    </row>
    <row r="767" spans="1:12" x14ac:dyDescent="0.2">
      <c r="A767" s="53">
        <v>9408</v>
      </c>
      <c r="B767" s="51" t="s">
        <v>835</v>
      </c>
      <c r="C767" s="51" t="s">
        <v>57</v>
      </c>
      <c r="D767" s="51" t="s">
        <v>57</v>
      </c>
      <c r="E767" s="51" t="s">
        <v>57</v>
      </c>
      <c r="F767" s="51" t="s">
        <v>57</v>
      </c>
      <c r="G767" s="51" t="s">
        <v>58</v>
      </c>
      <c r="H767" s="51" t="s">
        <v>443</v>
      </c>
      <c r="I767" s="51" t="s">
        <v>60</v>
      </c>
      <c r="J767" s="51" t="s">
        <v>58</v>
      </c>
      <c r="K767" s="51" t="s">
        <v>58</v>
      </c>
      <c r="L767" s="51" t="s">
        <v>59</v>
      </c>
    </row>
    <row r="768" spans="1:12" x14ac:dyDescent="0.2">
      <c r="A768" s="53">
        <v>9409</v>
      </c>
      <c r="B768" s="51" t="s">
        <v>836</v>
      </c>
      <c r="C768" s="51" t="s">
        <v>57</v>
      </c>
      <c r="D768" s="51" t="s">
        <v>57</v>
      </c>
      <c r="E768" s="51" t="s">
        <v>57</v>
      </c>
      <c r="F768" s="51" t="s">
        <v>57</v>
      </c>
      <c r="G768" s="51" t="s">
        <v>58</v>
      </c>
      <c r="H768" s="51" t="s">
        <v>443</v>
      </c>
      <c r="I768" s="51" t="s">
        <v>60</v>
      </c>
      <c r="J768" s="51" t="s">
        <v>58</v>
      </c>
      <c r="K768" s="51" t="s">
        <v>58</v>
      </c>
      <c r="L768" s="51" t="s">
        <v>59</v>
      </c>
    </row>
    <row r="769" spans="1:12" x14ac:dyDescent="0.2">
      <c r="A769" s="53">
        <v>9410</v>
      </c>
      <c r="B769" s="51" t="s">
        <v>837</v>
      </c>
      <c r="C769" s="51" t="s">
        <v>57</v>
      </c>
      <c r="D769" s="51" t="s">
        <v>57</v>
      </c>
      <c r="E769" s="51" t="s">
        <v>57</v>
      </c>
      <c r="F769" s="51" t="s">
        <v>57</v>
      </c>
      <c r="G769" s="51" t="s">
        <v>58</v>
      </c>
      <c r="H769" s="51" t="s">
        <v>443</v>
      </c>
      <c r="I769" s="51" t="s">
        <v>60</v>
      </c>
      <c r="J769" s="51" t="s">
        <v>58</v>
      </c>
      <c r="K769" s="51" t="s">
        <v>58</v>
      </c>
      <c r="L769" s="51" t="s">
        <v>59</v>
      </c>
    </row>
    <row r="770" spans="1:12" x14ac:dyDescent="0.2">
      <c r="A770" s="53">
        <v>9411</v>
      </c>
      <c r="B770" s="51" t="s">
        <v>838</v>
      </c>
      <c r="C770" s="51" t="s">
        <v>57</v>
      </c>
      <c r="D770" s="51" t="s">
        <v>57</v>
      </c>
      <c r="E770" s="51" t="s">
        <v>57</v>
      </c>
      <c r="F770" s="51" t="s">
        <v>57</v>
      </c>
      <c r="G770" s="51" t="s">
        <v>58</v>
      </c>
      <c r="H770" s="51" t="s">
        <v>443</v>
      </c>
      <c r="I770" s="51" t="s">
        <v>60</v>
      </c>
      <c r="J770" s="51" t="s">
        <v>58</v>
      </c>
      <c r="K770" s="51" t="s">
        <v>58</v>
      </c>
      <c r="L770" s="51" t="s">
        <v>59</v>
      </c>
    </row>
    <row r="771" spans="1:12" x14ac:dyDescent="0.2">
      <c r="A771" s="53">
        <v>9412</v>
      </c>
      <c r="B771" s="51" t="s">
        <v>839</v>
      </c>
      <c r="C771" s="51" t="s">
        <v>57</v>
      </c>
      <c r="D771" s="51" t="s">
        <v>57</v>
      </c>
      <c r="E771" s="51" t="s">
        <v>57</v>
      </c>
      <c r="F771" s="51" t="s">
        <v>57</v>
      </c>
      <c r="G771" s="51" t="s">
        <v>58</v>
      </c>
      <c r="H771" s="51" t="s">
        <v>443</v>
      </c>
      <c r="I771" s="51" t="s">
        <v>60</v>
      </c>
      <c r="J771" s="51" t="s">
        <v>58</v>
      </c>
      <c r="K771" s="51" t="s">
        <v>58</v>
      </c>
      <c r="L771" s="51" t="s">
        <v>59</v>
      </c>
    </row>
    <row r="772" spans="1:12" x14ac:dyDescent="0.2">
      <c r="A772" s="53">
        <v>9413</v>
      </c>
      <c r="B772" s="51" t="s">
        <v>840</v>
      </c>
      <c r="C772" s="51" t="s">
        <v>57</v>
      </c>
      <c r="D772" s="51" t="s">
        <v>57</v>
      </c>
      <c r="E772" s="51" t="s">
        <v>57</v>
      </c>
      <c r="F772" s="51" t="s">
        <v>57</v>
      </c>
      <c r="G772" s="51" t="s">
        <v>58</v>
      </c>
      <c r="H772" s="51" t="s">
        <v>443</v>
      </c>
      <c r="I772" s="51" t="s">
        <v>60</v>
      </c>
      <c r="J772" s="51" t="s">
        <v>58</v>
      </c>
      <c r="K772" s="51" t="s">
        <v>58</v>
      </c>
      <c r="L772" s="51" t="s">
        <v>59</v>
      </c>
    </row>
    <row r="773" spans="1:12" x14ac:dyDescent="0.2">
      <c r="A773" s="53">
        <v>9414</v>
      </c>
      <c r="B773" s="51" t="s">
        <v>841</v>
      </c>
      <c r="C773" s="51" t="s">
        <v>57</v>
      </c>
      <c r="D773" s="51" t="s">
        <v>57</v>
      </c>
      <c r="E773" s="51" t="s">
        <v>57</v>
      </c>
      <c r="F773" s="51" t="s">
        <v>57</v>
      </c>
      <c r="G773" s="51" t="s">
        <v>58</v>
      </c>
      <c r="H773" s="51" t="s">
        <v>443</v>
      </c>
      <c r="I773" s="51" t="s">
        <v>60</v>
      </c>
      <c r="J773" s="51" t="s">
        <v>58</v>
      </c>
      <c r="K773" s="51" t="s">
        <v>58</v>
      </c>
      <c r="L773" s="51" t="s">
        <v>59</v>
      </c>
    </row>
    <row r="774" spans="1:12" x14ac:dyDescent="0.2">
      <c r="A774" s="53">
        <v>9500</v>
      </c>
      <c r="B774" s="51" t="s">
        <v>842</v>
      </c>
      <c r="C774" s="51" t="s">
        <v>57</v>
      </c>
      <c r="D774" s="51" t="s">
        <v>57</v>
      </c>
      <c r="E774" s="51" t="s">
        <v>57</v>
      </c>
      <c r="F774" s="51" t="s">
        <v>57</v>
      </c>
      <c r="G774" s="51" t="s">
        <v>58</v>
      </c>
      <c r="H774" s="51" t="s">
        <v>443</v>
      </c>
      <c r="I774" s="51" t="s">
        <v>60</v>
      </c>
      <c r="J774" s="51" t="s">
        <v>58</v>
      </c>
      <c r="K774" s="51" t="s">
        <v>58</v>
      </c>
      <c r="L774" s="51" t="s">
        <v>59</v>
      </c>
    </row>
    <row r="775" spans="1:12" x14ac:dyDescent="0.2">
      <c r="A775" s="53">
        <v>9501</v>
      </c>
      <c r="B775" s="51" t="s">
        <v>843</v>
      </c>
      <c r="C775" s="51" t="s">
        <v>57</v>
      </c>
      <c r="D775" s="51" t="s">
        <v>57</v>
      </c>
      <c r="E775" s="51" t="s">
        <v>57</v>
      </c>
      <c r="F775" s="51" t="s">
        <v>57</v>
      </c>
      <c r="G775" s="51" t="s">
        <v>58</v>
      </c>
      <c r="H775" s="51" t="s">
        <v>443</v>
      </c>
      <c r="I775" s="51" t="s">
        <v>60</v>
      </c>
      <c r="J775" s="51" t="s">
        <v>58</v>
      </c>
      <c r="K775" s="51" t="s">
        <v>58</v>
      </c>
      <c r="L775" s="51" t="s">
        <v>59</v>
      </c>
    </row>
    <row r="776" spans="1:12" x14ac:dyDescent="0.2">
      <c r="A776" s="53">
        <v>9502</v>
      </c>
      <c r="B776" s="51" t="s">
        <v>844</v>
      </c>
      <c r="C776" s="51" t="s">
        <v>57</v>
      </c>
      <c r="D776" s="51" t="s">
        <v>57</v>
      </c>
      <c r="E776" s="51" t="s">
        <v>57</v>
      </c>
      <c r="F776" s="51" t="s">
        <v>57</v>
      </c>
      <c r="G776" s="51" t="s">
        <v>58</v>
      </c>
      <c r="H776" s="51" t="s">
        <v>443</v>
      </c>
      <c r="I776" s="51" t="s">
        <v>60</v>
      </c>
      <c r="J776" s="51" t="s">
        <v>58</v>
      </c>
      <c r="K776" s="51" t="s">
        <v>58</v>
      </c>
      <c r="L776" s="51" t="s">
        <v>59</v>
      </c>
    </row>
    <row r="777" spans="1:12" x14ac:dyDescent="0.2">
      <c r="A777" s="53">
        <v>9503</v>
      </c>
      <c r="B777" s="51" t="s">
        <v>845</v>
      </c>
      <c r="C777" s="51" t="s">
        <v>57</v>
      </c>
      <c r="D777" s="51" t="s">
        <v>57</v>
      </c>
      <c r="E777" s="51" t="s">
        <v>57</v>
      </c>
      <c r="F777" s="51" t="s">
        <v>57</v>
      </c>
      <c r="G777" s="51" t="s">
        <v>58</v>
      </c>
      <c r="H777" s="51" t="s">
        <v>443</v>
      </c>
      <c r="I777" s="51" t="s">
        <v>60</v>
      </c>
      <c r="J777" s="51" t="s">
        <v>58</v>
      </c>
      <c r="K777" s="51" t="s">
        <v>58</v>
      </c>
      <c r="L777" s="51" t="s">
        <v>59</v>
      </c>
    </row>
    <row r="778" spans="1:12" x14ac:dyDescent="0.2">
      <c r="A778" s="53">
        <v>9600</v>
      </c>
      <c r="B778" s="51" t="s">
        <v>846</v>
      </c>
      <c r="C778" s="51" t="s">
        <v>57</v>
      </c>
      <c r="D778" s="51" t="s">
        <v>57</v>
      </c>
      <c r="E778" s="51" t="s">
        <v>57</v>
      </c>
      <c r="F778" s="51" t="s">
        <v>57</v>
      </c>
      <c r="G778" s="51" t="s">
        <v>58</v>
      </c>
      <c r="H778" s="51" t="s">
        <v>443</v>
      </c>
      <c r="I778" s="51" t="s">
        <v>60</v>
      </c>
      <c r="J778" s="51" t="s">
        <v>58</v>
      </c>
      <c r="K778" s="51" t="s">
        <v>58</v>
      </c>
      <c r="L778" s="51" t="s">
        <v>59</v>
      </c>
    </row>
    <row r="779" spans="1:12" x14ac:dyDescent="0.2">
      <c r="A779" s="53">
        <v>9610</v>
      </c>
      <c r="B779" s="51" t="s">
        <v>847</v>
      </c>
      <c r="C779" s="51" t="s">
        <v>57</v>
      </c>
      <c r="D779" s="51" t="s">
        <v>57</v>
      </c>
      <c r="E779" s="51" t="s">
        <v>57</v>
      </c>
      <c r="F779" s="51" t="s">
        <v>57</v>
      </c>
      <c r="G779" s="51" t="s">
        <v>58</v>
      </c>
      <c r="H779" s="51" t="s">
        <v>443</v>
      </c>
      <c r="I779" s="51" t="s">
        <v>60</v>
      </c>
      <c r="J779" s="51" t="s">
        <v>58</v>
      </c>
      <c r="K779" s="51" t="s">
        <v>58</v>
      </c>
      <c r="L779" s="51" t="s">
        <v>59</v>
      </c>
    </row>
    <row r="780" spans="1:12" x14ac:dyDescent="0.2">
      <c r="A780" s="53">
        <v>9999</v>
      </c>
      <c r="B780" s="51" t="s">
        <v>848</v>
      </c>
      <c r="C780" s="51" t="s">
        <v>57</v>
      </c>
      <c r="D780" s="51" t="s">
        <v>57</v>
      </c>
      <c r="E780" s="51" t="s">
        <v>57</v>
      </c>
      <c r="F780" s="51" t="s">
        <v>57</v>
      </c>
      <c r="G780" s="51" t="s">
        <v>58</v>
      </c>
      <c r="H780" s="51" t="s">
        <v>443</v>
      </c>
      <c r="I780" s="51" t="s">
        <v>60</v>
      </c>
      <c r="J780" s="51" t="s">
        <v>58</v>
      </c>
      <c r="K780" s="51" t="s">
        <v>58</v>
      </c>
      <c r="L780" s="51"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selection activeCell="C4" sqref="C4"/>
    </sheetView>
  </sheetViews>
  <sheetFormatPr defaultRowHeight="12.75" x14ac:dyDescent="0.2"/>
  <cols>
    <col min="1" max="1" width="2.85546875" style="18" customWidth="1"/>
    <col min="2" max="2" width="3.7109375" style="18" customWidth="1"/>
    <col min="3" max="3" width="36.42578125" style="18" bestFit="1" customWidth="1"/>
    <col min="4" max="4" width="9.140625" style="18"/>
    <col min="5" max="5" width="3.140625" style="18" customWidth="1"/>
    <col min="6" max="16384" width="9.140625" style="18"/>
  </cols>
  <sheetData>
    <row r="1" spans="1:5" x14ac:dyDescent="0.2">
      <c r="A1" s="18" t="s">
        <v>28</v>
      </c>
    </row>
    <row r="3" spans="1:5" x14ac:dyDescent="0.2">
      <c r="A3" s="18" t="s">
        <v>29</v>
      </c>
      <c r="B3" s="18" t="s">
        <v>32</v>
      </c>
    </row>
    <row r="4" spans="1:5" x14ac:dyDescent="0.2">
      <c r="A4" s="18" t="s">
        <v>30</v>
      </c>
      <c r="B4" s="18" t="s">
        <v>33</v>
      </c>
    </row>
    <row r="5" spans="1:5" x14ac:dyDescent="0.2">
      <c r="A5" s="18" t="s">
        <v>31</v>
      </c>
      <c r="B5" s="33" t="s">
        <v>38</v>
      </c>
    </row>
    <row r="6" spans="1:5" x14ac:dyDescent="0.2">
      <c r="B6" s="18" t="s">
        <v>34</v>
      </c>
    </row>
    <row r="11" spans="1:5" ht="13.5" thickBot="1" x14ac:dyDescent="0.25"/>
    <row r="12" spans="1:5" ht="13.5" thickTop="1" x14ac:dyDescent="0.2">
      <c r="B12" s="34"/>
      <c r="C12" s="35"/>
      <c r="D12" s="35"/>
      <c r="E12" s="36"/>
    </row>
    <row r="13" spans="1:5" x14ac:dyDescent="0.2">
      <c r="B13" s="37"/>
      <c r="C13" s="38" t="s">
        <v>35</v>
      </c>
      <c r="D13" s="39" t="s">
        <v>37</v>
      </c>
      <c r="E13" s="40"/>
    </row>
    <row r="14" spans="1:5" x14ac:dyDescent="0.2">
      <c r="B14" s="41"/>
      <c r="C14" s="38" t="s">
        <v>36</v>
      </c>
      <c r="D14" s="42"/>
      <c r="E14" s="40"/>
    </row>
    <row r="15" spans="1:5" ht="13.5" thickBot="1" x14ac:dyDescent="0.25">
      <c r="B15" s="43"/>
      <c r="C15" s="44"/>
      <c r="D15" s="44"/>
      <c r="E15" s="45"/>
    </row>
    <row r="16" spans="1:5" ht="13.5" thickTop="1" x14ac:dyDescent="0.2"/>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Import</vt:lpstr>
      <vt:lpstr>Kasblad</vt:lpstr>
      <vt:lpstr>Rekeningschema</vt:lpstr>
      <vt:lpstr>Toelichting</vt:lpstr>
      <vt:lpstr>Kasblad!Afdrukbereik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Importerern kasstaat</dc:title>
  <dc:creator>vincent</dc:creator>
  <cp:lastModifiedBy>Ad Vos</cp:lastModifiedBy>
  <cp:lastPrinted>2016-10-26T10:25:46Z</cp:lastPrinted>
  <dcterms:created xsi:type="dcterms:W3CDTF">2004-09-01T19:19:31Z</dcterms:created>
  <dcterms:modified xsi:type="dcterms:W3CDTF">2018-12-10T10:00:39Z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HID">
    <vt:lpwstr>215083</vt:lpwstr>
  </property>
  <property fmtid="{D5CDD505-2E9C-101B-9397-08002B2CF9AE}" pid="3" name="eSynDocGroupID">
    <vt:lpwstr>4</vt:lpwstr>
  </property>
  <property fmtid="{D5CDD505-2E9C-101B-9397-08002B2CF9AE}" pid="4" name="eSynDocGroupDesc">
    <vt:lpwstr>V. Mooijman Intern</vt:lpwstr>
  </property>
  <property fmtid="{D5CDD505-2E9C-101B-9397-08002B2CF9AE}" pid="5" name="eSynDocCategoryID">
    <vt:lpwstr>Financieel / Administratie</vt:lpwstr>
  </property>
  <property fmtid="{D5CDD505-2E9C-101B-9397-08002B2CF9AE}" pid="6" name="eSynDocSubCategory">
    <vt:lpwstr>Sjablonen</vt:lpwstr>
  </property>
  <property fmtid="{D5CDD505-2E9C-101B-9397-08002B2CF9AE}" pid="7" name="eSynDocParentDocument">
    <vt:lpwstr/>
  </property>
  <property fmtid="{D5CDD505-2E9C-101B-9397-08002B2CF9AE}" pid="8" name="eSynDocDivision">
    <vt:lpwstr>001</vt:lpwstr>
  </property>
  <property fmtid="{D5CDD505-2E9C-101B-9397-08002B2CF9AE}" pid="9" name="eSynDocDivisionDesc">
    <vt:lpwstr/>
  </property>
  <property fmtid="{D5CDD505-2E9C-101B-9397-08002B2CF9AE}" pid="10" name="eSynDocLanguageCode">
    <vt:lpwstr/>
  </property>
  <property fmtid="{D5CDD505-2E9C-101B-9397-08002B2CF9AE}" pid="11" name="eSynDocAssortment">
    <vt:lpwstr/>
  </property>
  <property fmtid="{D5CDD505-2E9C-101B-9397-08002B2CF9AE}" pid="12" name="eSynDocSecurity">
    <vt:lpwstr>10</vt:lpwstr>
  </property>
  <property fmtid="{D5CDD505-2E9C-101B-9397-08002B2CF9AE}" pid="13" name="eSynDocProjectNr">
    <vt:lpwstr/>
  </property>
  <property fmtid="{D5CDD505-2E9C-101B-9397-08002B2CF9AE}" pid="14" name="eSynDocResource">
    <vt:lpwstr/>
  </property>
  <property fmtid="{D5CDD505-2E9C-101B-9397-08002B2CF9AE}" pid="15" name="eSynDocAccount">
    <vt:lpwstr/>
  </property>
  <property fmtid="{D5CDD505-2E9C-101B-9397-08002B2CF9AE}" pid="16" name="eSynDocContactID">
    <vt:lpwstr/>
  </property>
  <property fmtid="{D5CDD505-2E9C-101B-9397-08002B2CF9AE}" pid="17" name="eSynDocAcctContact">
    <vt:lpwstr/>
  </property>
  <property fmtid="{D5CDD505-2E9C-101B-9397-08002B2CF9AE}" pid="18" name="eSynDocItem">
    <vt:lpwstr/>
  </property>
  <property fmtid="{D5CDD505-2E9C-101B-9397-08002B2CF9AE}" pid="19" name="eSynDocSubject">
    <vt:lpwstr>Importerern kasstaat</vt:lpwstr>
  </property>
  <property fmtid="{D5CDD505-2E9C-101B-9397-08002B2CF9AE}" pid="20" name="eSynDocSerialNumber">
    <vt:lpwstr/>
  </property>
  <property fmtid="{D5CDD505-2E9C-101B-9397-08002B2CF9AE}" pid="21" name="eSynDocTypeID">
    <vt:lpwstr/>
  </property>
  <property fmtid="{D5CDD505-2E9C-101B-9397-08002B2CF9AE}" pid="22" name="eSynDocbAttachment">
    <vt:bool>true</vt:bool>
  </property>
  <property fmtid="{D5CDD505-2E9C-101B-9397-08002B2CF9AE}" pid="23" name="eSynDocPublish">
    <vt:lpwstr>0</vt:lpwstr>
  </property>
  <property fmtid="{D5CDD505-2E9C-101B-9397-08002B2CF9AE}" pid="24" name="eSynDocSummary">
    <vt:lpwstr/>
  </property>
  <property fmtid="{D5CDD505-2E9C-101B-9397-08002B2CF9AE}" pid="25" name="eSynDocAttachFileName">
    <vt:lpwstr>Importerern_kasstaat.xlsx</vt:lpwstr>
  </property>
  <property fmtid="{D5CDD505-2E9C-101B-9397-08002B2CF9AE}" pid="26" name="eSynDocVersion">
    <vt:lpwstr/>
  </property>
  <property fmtid="{D5CDD505-2E9C-101B-9397-08002B2CF9AE}" pid="27" name="eSynDocVersionStartDate">
    <vt:lpwstr/>
  </property>
  <property fmtid="{D5CDD505-2E9C-101B-9397-08002B2CF9AE}" pid="28" name="eSynTransactionEntryKey">
    <vt:lpwstr/>
  </property>
</Properties>
</file>